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cameronsmith/Desktop/"/>
    </mc:Choice>
  </mc:AlternateContent>
  <xr:revisionPtr revIDLastSave="0" documentId="13_ncr:1_{4569B7CB-7CD7-E046-BC51-C53E5BA09EFB}" xr6:coauthVersionLast="47" xr6:coauthVersionMax="47" xr10:uidLastSave="{00000000-0000-0000-0000-000000000000}"/>
  <bookViews>
    <workbookView xWindow="0" yWindow="500" windowWidth="28800" windowHeight="16480" activeTab="1" xr2:uid="{00000000-000D-0000-FFFF-FFFF00000000}"/>
  </bookViews>
  <sheets>
    <sheet name="Overall_Female" sheetId="1" r:id="rId1"/>
    <sheet name="Overall_Male" sheetId="2" r:id="rId2"/>
    <sheet name="Timber Tour" sheetId="3" r:id="rId3"/>
    <sheet name="North America Cup" sheetId="4" r:id="rId4"/>
    <sheet name="Values" sheetId="5" r:id="rId5"/>
    <sheet name="Canada Cup" sheetId="6" r:id="rId6"/>
    <sheet name="World Cups" sheetId="7" r:id="rId7"/>
    <sheet name="Regional Events" sheetId="8" r:id="rId8"/>
    <sheet name="Juniors" sheetId="9" r:id="rId9"/>
    <sheet name="Canada Games" sheetId="10" r:id="rId10"/>
    <sheet name="Injury Clauses" sheetId="11" r:id="rId11"/>
  </sheets>
  <definedNames>
    <definedName name="_xlnm._FilterDatabase" localSheetId="0" hidden="1">Overall_Female!$A$1:$AJ$70</definedName>
    <definedName name="_xlnm._FilterDatabase" localSheetId="1" hidden="1">Overall_Male!$A$1:$AO$953</definedName>
    <definedName name="Z_FD82AD6E_C1EB_441D_B754_FF70BA684633_.wvu.FilterData" localSheetId="0" hidden="1">Overall_Female!$F$1:$AJ$70</definedName>
  </definedNames>
  <calcPr calcId="191029"/>
  <customWorkbookViews>
    <customWorkbookView name="Filter 1" guid="{FD82AD6E-C1EB-441D-B754-FF70BA68463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5" roundtripDataSignature="AMtx7mhtlc9t7oDvutEI4yJeLQ7V5VhGgA=="/>
    </ext>
  </extLst>
</workbook>
</file>

<file path=xl/calcChain.xml><?xml version="1.0" encoding="utf-8"?>
<calcChain xmlns="http://schemas.openxmlformats.org/spreadsheetml/2006/main">
  <c r="F379" i="3" l="1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F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F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F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F131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F103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F29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K169" i="2"/>
  <c r="AJ169" i="2"/>
  <c r="AK168" i="2"/>
  <c r="AJ168" i="2"/>
  <c r="AK167" i="2"/>
  <c r="AJ167" i="2"/>
  <c r="AK166" i="2"/>
  <c r="AJ166" i="2"/>
  <c r="AK165" i="2"/>
  <c r="AJ165" i="2"/>
  <c r="AK164" i="2"/>
  <c r="AJ164" i="2"/>
  <c r="AK163" i="2"/>
  <c r="AJ163" i="2"/>
  <c r="AK162" i="2"/>
  <c r="AJ162" i="2"/>
  <c r="AK161" i="2"/>
  <c r="AJ161" i="2"/>
  <c r="AK160" i="2"/>
  <c r="AJ160" i="2"/>
  <c r="AK159" i="2"/>
  <c r="AJ159" i="2"/>
  <c r="AK158" i="2"/>
  <c r="AJ158" i="2"/>
  <c r="AK157" i="2"/>
  <c r="AJ157" i="2"/>
  <c r="AK156" i="2"/>
  <c r="AJ156" i="2"/>
  <c r="AK155" i="2"/>
  <c r="AJ155" i="2"/>
  <c r="AK154" i="2"/>
  <c r="AJ154" i="2"/>
  <c r="AK153" i="2"/>
  <c r="AJ153" i="2"/>
  <c r="AK152" i="2"/>
  <c r="AJ152" i="2"/>
  <c r="B118" i="2"/>
  <c r="B117" i="2"/>
  <c r="B116" i="2"/>
  <c r="K115" i="2"/>
  <c r="J115" i="2"/>
  <c r="B115" i="2"/>
  <c r="AJ114" i="2"/>
  <c r="B114" i="2"/>
  <c r="B113" i="2"/>
  <c r="H113" i="2" s="1"/>
  <c r="G112" i="2"/>
  <c r="E112" i="2"/>
  <c r="B112" i="2"/>
  <c r="H112" i="2" s="1"/>
  <c r="F111" i="2"/>
  <c r="B111" i="2"/>
  <c r="H111" i="2" s="1"/>
  <c r="B110" i="2"/>
  <c r="G110" i="2" s="1"/>
  <c r="E109" i="2"/>
  <c r="B109" i="2"/>
  <c r="F109" i="2" s="1"/>
  <c r="B108" i="2"/>
  <c r="F108" i="2" s="1"/>
  <c r="H107" i="2"/>
  <c r="F107" i="2"/>
  <c r="B107" i="2"/>
  <c r="I107" i="2" s="1"/>
  <c r="I106" i="2"/>
  <c r="B106" i="2"/>
  <c r="E105" i="2"/>
  <c r="B105" i="2"/>
  <c r="H105" i="2" s="1"/>
  <c r="B104" i="2"/>
  <c r="H104" i="2" s="1"/>
  <c r="I103" i="2"/>
  <c r="B103" i="2"/>
  <c r="B102" i="2"/>
  <c r="H102" i="2" s="1"/>
  <c r="I101" i="2"/>
  <c r="B101" i="2"/>
  <c r="F100" i="2"/>
  <c r="E100" i="2"/>
  <c r="B100" i="2"/>
  <c r="H100" i="2" s="1"/>
  <c r="B99" i="2"/>
  <c r="H99" i="2" s="1"/>
  <c r="G98" i="2"/>
  <c r="E98" i="2"/>
  <c r="B98" i="2"/>
  <c r="H98" i="2" s="1"/>
  <c r="B97" i="2"/>
  <c r="I97" i="2" s="1"/>
  <c r="F96" i="2"/>
  <c r="B96" i="2"/>
  <c r="H96" i="2" s="1"/>
  <c r="B95" i="2"/>
  <c r="I95" i="2" s="1"/>
  <c r="F94" i="2"/>
  <c r="B94" i="2"/>
  <c r="H94" i="2" s="1"/>
  <c r="B93" i="2"/>
  <c r="I93" i="2" s="1"/>
  <c r="F92" i="2"/>
  <c r="E92" i="2"/>
  <c r="B92" i="2"/>
  <c r="H92" i="2" s="1"/>
  <c r="B91" i="2"/>
  <c r="H91" i="2" s="1"/>
  <c r="G90" i="2"/>
  <c r="E90" i="2"/>
  <c r="B90" i="2"/>
  <c r="H90" i="2" s="1"/>
  <c r="B89" i="2"/>
  <c r="F88" i="2"/>
  <c r="B88" i="2"/>
  <c r="H88" i="2" s="1"/>
  <c r="B87" i="2"/>
  <c r="F86" i="2"/>
  <c r="B86" i="2"/>
  <c r="H86" i="2" s="1"/>
  <c r="B85" i="2"/>
  <c r="F84" i="2"/>
  <c r="E84" i="2"/>
  <c r="B84" i="2"/>
  <c r="H84" i="2" s="1"/>
  <c r="E83" i="2"/>
  <c r="B83" i="2"/>
  <c r="H83" i="2" s="1"/>
  <c r="B82" i="2"/>
  <c r="I82" i="2" s="1"/>
  <c r="F81" i="2"/>
  <c r="E81" i="2"/>
  <c r="B81" i="2"/>
  <c r="H81" i="2" s="1"/>
  <c r="B80" i="2"/>
  <c r="H80" i="2" s="1"/>
  <c r="G79" i="2"/>
  <c r="E79" i="2"/>
  <c r="B79" i="2"/>
  <c r="H79" i="2" s="1"/>
  <c r="B78" i="2"/>
  <c r="I78" i="2" s="1"/>
  <c r="B77" i="2"/>
  <c r="B76" i="2"/>
  <c r="I76" i="2" s="1"/>
  <c r="B75" i="2"/>
  <c r="H75" i="2" s="1"/>
  <c r="F74" i="2"/>
  <c r="B74" i="2"/>
  <c r="I74" i="2" s="1"/>
  <c r="F73" i="2"/>
  <c r="B73" i="2"/>
  <c r="G73" i="2" s="1"/>
  <c r="H72" i="2"/>
  <c r="B72" i="2"/>
  <c r="G72" i="2" s="1"/>
  <c r="B71" i="2"/>
  <c r="H71" i="2" s="1"/>
  <c r="B70" i="2"/>
  <c r="F69" i="2"/>
  <c r="B69" i="2"/>
  <c r="H69" i="2" s="1"/>
  <c r="H68" i="2"/>
  <c r="B68" i="2"/>
  <c r="G68" i="2" s="1"/>
  <c r="B67" i="2"/>
  <c r="B66" i="2"/>
  <c r="B65" i="2"/>
  <c r="H65" i="2" s="1"/>
  <c r="B64" i="2"/>
  <c r="I64" i="2" s="1"/>
  <c r="H63" i="2"/>
  <c r="B63" i="2"/>
  <c r="B62" i="2"/>
  <c r="H62" i="2" s="1"/>
  <c r="B61" i="2"/>
  <c r="G61" i="2" s="1"/>
  <c r="G60" i="2"/>
  <c r="B60" i="2"/>
  <c r="B59" i="2"/>
  <c r="B58" i="2"/>
  <c r="H58" i="2" s="1"/>
  <c r="B57" i="2"/>
  <c r="G57" i="2" s="1"/>
  <c r="B56" i="2"/>
  <c r="B55" i="2"/>
  <c r="G55" i="2" s="1"/>
  <c r="H54" i="2"/>
  <c r="F54" i="2"/>
  <c r="B54" i="2"/>
  <c r="G54" i="2" s="1"/>
  <c r="B53" i="2"/>
  <c r="H52" i="2"/>
  <c r="F52" i="2"/>
  <c r="B52" i="2"/>
  <c r="B51" i="2"/>
  <c r="H50" i="2"/>
  <c r="F50" i="2"/>
  <c r="B50" i="2"/>
  <c r="B49" i="2"/>
  <c r="H48" i="2"/>
  <c r="F48" i="2"/>
  <c r="B48" i="2"/>
  <c r="H47" i="2"/>
  <c r="G47" i="2"/>
  <c r="F47" i="2"/>
  <c r="B47" i="2"/>
  <c r="I47" i="2" s="1"/>
  <c r="G46" i="2"/>
  <c r="E46" i="2"/>
  <c r="B46" i="2"/>
  <c r="H46" i="2" s="1"/>
  <c r="F45" i="2"/>
  <c r="B45" i="2"/>
  <c r="I45" i="2" s="1"/>
  <c r="B44" i="2"/>
  <c r="I44" i="2" s="1"/>
  <c r="G43" i="2"/>
  <c r="E43" i="2"/>
  <c r="B43" i="2"/>
  <c r="H43" i="2" s="1"/>
  <c r="G42" i="2"/>
  <c r="F42" i="2"/>
  <c r="E42" i="2"/>
  <c r="B42" i="2"/>
  <c r="H42" i="2" s="1"/>
  <c r="G41" i="2"/>
  <c r="E41" i="2"/>
  <c r="B41" i="2"/>
  <c r="H41" i="2" s="1"/>
  <c r="F40" i="2"/>
  <c r="E40" i="2"/>
  <c r="B40" i="2"/>
  <c r="H40" i="2" s="1"/>
  <c r="F39" i="2"/>
  <c r="B39" i="2"/>
  <c r="H39" i="2" s="1"/>
  <c r="B36" i="2"/>
  <c r="E38" i="2"/>
  <c r="B38" i="2"/>
  <c r="H38" i="2" s="1"/>
  <c r="B37" i="2"/>
  <c r="I37" i="2" s="1"/>
  <c r="B35" i="2"/>
  <c r="H35" i="2" s="1"/>
  <c r="H34" i="2"/>
  <c r="B34" i="2"/>
  <c r="B33" i="2"/>
  <c r="G32" i="2"/>
  <c r="B32" i="2"/>
  <c r="H32" i="2" s="1"/>
  <c r="F31" i="2"/>
  <c r="B31" i="2"/>
  <c r="I31" i="2" s="1"/>
  <c r="F30" i="2"/>
  <c r="B30" i="2"/>
  <c r="I30" i="2" s="1"/>
  <c r="E29" i="2"/>
  <c r="B29" i="2"/>
  <c r="I29" i="2" s="1"/>
  <c r="E28" i="2"/>
  <c r="B28" i="2"/>
  <c r="I28" i="2" s="1"/>
  <c r="F27" i="2"/>
  <c r="B27" i="2"/>
  <c r="I27" i="2" s="1"/>
  <c r="E26" i="2"/>
  <c r="B26" i="2"/>
  <c r="I26" i="2" s="1"/>
  <c r="E25" i="2"/>
  <c r="B25" i="2"/>
  <c r="I25" i="2" s="1"/>
  <c r="B24" i="2"/>
  <c r="F23" i="2"/>
  <c r="B23" i="2"/>
  <c r="H23" i="2" s="1"/>
  <c r="B22" i="2"/>
  <c r="G22" i="2" s="1"/>
  <c r="B21" i="2"/>
  <c r="G21" i="2" s="1"/>
  <c r="H20" i="2"/>
  <c r="B20" i="2"/>
  <c r="H16" i="2"/>
  <c r="F16" i="2"/>
  <c r="B16" i="2"/>
  <c r="E19" i="2"/>
  <c r="B19" i="2"/>
  <c r="I19" i="2" s="1"/>
  <c r="B18" i="2"/>
  <c r="B17" i="2"/>
  <c r="I17" i="2" s="1"/>
  <c r="I15" i="2"/>
  <c r="H15" i="2"/>
  <c r="B15" i="2"/>
  <c r="F15" i="2" s="1"/>
  <c r="H14" i="2"/>
  <c r="G14" i="2"/>
  <c r="F14" i="2"/>
  <c r="B14" i="2"/>
  <c r="I14" i="2" s="1"/>
  <c r="F13" i="2"/>
  <c r="B13" i="2"/>
  <c r="H13" i="2" s="1"/>
  <c r="F12" i="2"/>
  <c r="B12" i="2"/>
  <c r="G12" i="2" s="1"/>
  <c r="G11" i="2"/>
  <c r="B11" i="2"/>
  <c r="F11" i="2" s="1"/>
  <c r="B10" i="2"/>
  <c r="G10" i="2" s="1"/>
  <c r="B9" i="2"/>
  <c r="I8" i="2"/>
  <c r="B8" i="2"/>
  <c r="B7" i="2"/>
  <c r="B6" i="2"/>
  <c r="B5" i="2"/>
  <c r="B4" i="2"/>
  <c r="H3" i="2"/>
  <c r="F3" i="2"/>
  <c r="B3" i="2"/>
  <c r="G2" i="2"/>
  <c r="B2" i="2"/>
  <c r="H2" i="2" s="1"/>
  <c r="H37" i="1"/>
  <c r="G37" i="1"/>
  <c r="F37" i="1"/>
  <c r="B37" i="1"/>
  <c r="H36" i="1"/>
  <c r="G36" i="1"/>
  <c r="B36" i="1"/>
  <c r="F36" i="1" s="1"/>
  <c r="H35" i="1"/>
  <c r="B35" i="1"/>
  <c r="B34" i="1"/>
  <c r="H33" i="1"/>
  <c r="G33" i="1"/>
  <c r="F33" i="1"/>
  <c r="B33" i="1"/>
  <c r="H32" i="1"/>
  <c r="G32" i="1"/>
  <c r="B32" i="1"/>
  <c r="B31" i="1"/>
  <c r="F30" i="1"/>
  <c r="B30" i="1"/>
  <c r="H29" i="1"/>
  <c r="G29" i="1"/>
  <c r="F29" i="1"/>
  <c r="B29" i="1"/>
  <c r="H28" i="1"/>
  <c r="G28" i="1"/>
  <c r="B28" i="1"/>
  <c r="H27" i="1"/>
  <c r="B27" i="1"/>
  <c r="B26" i="1"/>
  <c r="H25" i="1"/>
  <c r="G25" i="1"/>
  <c r="F25" i="1"/>
  <c r="B25" i="1"/>
  <c r="H24" i="1"/>
  <c r="G24" i="1"/>
  <c r="B24" i="1"/>
  <c r="F24" i="1" s="1"/>
  <c r="F23" i="1"/>
  <c r="B23" i="1"/>
  <c r="I23" i="1" s="1"/>
  <c r="I22" i="1"/>
  <c r="H22" i="1"/>
  <c r="E22" i="1"/>
  <c r="B22" i="1"/>
  <c r="I21" i="1"/>
  <c r="E21" i="1"/>
  <c r="B21" i="1"/>
  <c r="H21" i="1" s="1"/>
  <c r="I20" i="1"/>
  <c r="H20" i="1"/>
  <c r="E20" i="1"/>
  <c r="B20" i="1"/>
  <c r="I19" i="1"/>
  <c r="E19" i="1"/>
  <c r="B19" i="1"/>
  <c r="H19" i="1" s="1"/>
  <c r="H18" i="1"/>
  <c r="E18" i="1"/>
  <c r="B18" i="1"/>
  <c r="G18" i="1" s="1"/>
  <c r="B17" i="1"/>
  <c r="G17" i="1" s="1"/>
  <c r="H16" i="1"/>
  <c r="F16" i="1"/>
  <c r="E16" i="1"/>
  <c r="B16" i="1"/>
  <c r="G16" i="1" s="1"/>
  <c r="I15" i="1"/>
  <c r="H15" i="1"/>
  <c r="F15" i="1"/>
  <c r="AG15" i="1" s="1"/>
  <c r="B15" i="1"/>
  <c r="G15" i="1" s="1"/>
  <c r="G14" i="1"/>
  <c r="B14" i="1"/>
  <c r="F14" i="1" s="1"/>
  <c r="H13" i="1"/>
  <c r="E13" i="1"/>
  <c r="B13" i="1"/>
  <c r="F13" i="1" s="1"/>
  <c r="B12" i="1"/>
  <c r="F12" i="1" s="1"/>
  <c r="H11" i="1"/>
  <c r="G11" i="1"/>
  <c r="E11" i="1"/>
  <c r="B11" i="1"/>
  <c r="F11" i="1" s="1"/>
  <c r="G10" i="1"/>
  <c r="B10" i="1"/>
  <c r="F10" i="1" s="1"/>
  <c r="H9" i="1"/>
  <c r="E9" i="1"/>
  <c r="B9" i="1"/>
  <c r="F9" i="1" s="1"/>
  <c r="I8" i="1"/>
  <c r="G8" i="1"/>
  <c r="B8" i="1"/>
  <c r="F8" i="1" s="1"/>
  <c r="H7" i="1"/>
  <c r="G7" i="1"/>
  <c r="AH7" i="1" s="1"/>
  <c r="F7" i="1"/>
  <c r="B7" i="1"/>
  <c r="I7" i="1" s="1"/>
  <c r="AF7" i="1" s="1"/>
  <c r="AG6" i="1"/>
  <c r="I6" i="1"/>
  <c r="B6" i="1"/>
  <c r="H6" i="1" s="1"/>
  <c r="AF6" i="1" s="1"/>
  <c r="H5" i="1"/>
  <c r="G5" i="1"/>
  <c r="AH5" i="1" s="1"/>
  <c r="F5" i="1"/>
  <c r="B5" i="1"/>
  <c r="I5" i="1" s="1"/>
  <c r="AF5" i="1" s="1"/>
  <c r="I4" i="1"/>
  <c r="G4" i="1"/>
  <c r="F4" i="1"/>
  <c r="AH4" i="1" s="1"/>
  <c r="B4" i="1"/>
  <c r="H4" i="1" s="1"/>
  <c r="I3" i="1"/>
  <c r="H3" i="1"/>
  <c r="F3" i="1"/>
  <c r="AG3" i="1" s="1"/>
  <c r="B3" i="1"/>
  <c r="G3" i="1" s="1"/>
  <c r="I2" i="1"/>
  <c r="H2" i="1"/>
  <c r="G2" i="1"/>
  <c r="B2" i="1"/>
  <c r="F2" i="1" s="1"/>
  <c r="F10" i="2" l="1"/>
  <c r="F19" i="2"/>
  <c r="F22" i="2"/>
  <c r="F25" i="2"/>
  <c r="AM25" i="2" s="1"/>
  <c r="G26" i="2"/>
  <c r="G27" i="2"/>
  <c r="F28" i="2"/>
  <c r="AM28" i="2" s="1"/>
  <c r="G29" i="2"/>
  <c r="AL29" i="2" s="1"/>
  <c r="G30" i="2"/>
  <c r="G31" i="2"/>
  <c r="AL31" i="2" s="1"/>
  <c r="G39" i="2"/>
  <c r="G40" i="2"/>
  <c r="AL40" i="2" s="1"/>
  <c r="F44" i="2"/>
  <c r="G64" i="2"/>
  <c r="G69" i="2"/>
  <c r="H73" i="2"/>
  <c r="AM73" i="2" s="1"/>
  <c r="E75" i="2"/>
  <c r="F76" i="2"/>
  <c r="F80" i="2"/>
  <c r="G81" i="2"/>
  <c r="AM81" i="2" s="1"/>
  <c r="G83" i="2"/>
  <c r="G84" i="2"/>
  <c r="F91" i="2"/>
  <c r="G92" i="2"/>
  <c r="AJ92" i="2" s="1"/>
  <c r="F99" i="2"/>
  <c r="G100" i="2"/>
  <c r="F102" i="2"/>
  <c r="E104" i="2"/>
  <c r="F105" i="2"/>
  <c r="G108" i="2"/>
  <c r="F110" i="2"/>
  <c r="I111" i="2"/>
  <c r="H22" i="2"/>
  <c r="H31" i="2"/>
  <c r="F75" i="2"/>
  <c r="G104" i="2"/>
  <c r="G105" i="2"/>
  <c r="I110" i="2"/>
  <c r="G75" i="2"/>
  <c r="I5" i="2"/>
  <c r="H5" i="2"/>
  <c r="H9" i="2"/>
  <c r="I9" i="2"/>
  <c r="H18" i="2"/>
  <c r="I18" i="2"/>
  <c r="H21" i="2"/>
  <c r="G36" i="2"/>
  <c r="H36" i="2"/>
  <c r="H4" i="2"/>
  <c r="I4" i="2"/>
  <c r="F5" i="2"/>
  <c r="G9" i="2"/>
  <c r="H24" i="2"/>
  <c r="F24" i="2"/>
  <c r="H56" i="2"/>
  <c r="F56" i="2"/>
  <c r="H77" i="2"/>
  <c r="E77" i="2"/>
  <c r="G77" i="2"/>
  <c r="F78" i="2"/>
  <c r="AK78" i="2" s="1"/>
  <c r="H85" i="2"/>
  <c r="G85" i="2"/>
  <c r="F85" i="2"/>
  <c r="E85" i="2"/>
  <c r="H87" i="2"/>
  <c r="G87" i="2"/>
  <c r="F87" i="2"/>
  <c r="E87" i="2"/>
  <c r="H89" i="2"/>
  <c r="G89" i="2"/>
  <c r="F89" i="2"/>
  <c r="E89" i="2"/>
  <c r="G3" i="2"/>
  <c r="I3" i="2"/>
  <c r="AM3" i="2" s="1"/>
  <c r="F4" i="2"/>
  <c r="AJ4" i="2" s="1"/>
  <c r="G5" i="2"/>
  <c r="AM5" i="2" s="1"/>
  <c r="I10" i="2"/>
  <c r="H10" i="2"/>
  <c r="AL10" i="2" s="1"/>
  <c r="G18" i="2"/>
  <c r="F20" i="2"/>
  <c r="AK20" i="2" s="1"/>
  <c r="I20" i="2"/>
  <c r="I21" i="2"/>
  <c r="G23" i="2"/>
  <c r="E23" i="2"/>
  <c r="H25" i="2"/>
  <c r="G25" i="2"/>
  <c r="H26" i="2"/>
  <c r="F26" i="2"/>
  <c r="AL26" i="2" s="1"/>
  <c r="H27" i="2"/>
  <c r="E27" i="2"/>
  <c r="H28" i="2"/>
  <c r="G28" i="2"/>
  <c r="AK28" i="2" s="1"/>
  <c r="H29" i="2"/>
  <c r="F29" i="2"/>
  <c r="AK29" i="2" s="1"/>
  <c r="H30" i="2"/>
  <c r="AL30" i="2" s="1"/>
  <c r="E30" i="2"/>
  <c r="F38" i="2"/>
  <c r="G38" i="2"/>
  <c r="F36" i="2"/>
  <c r="H45" i="2"/>
  <c r="AJ45" i="2" s="1"/>
  <c r="G45" i="2"/>
  <c r="E45" i="2"/>
  <c r="G56" i="2"/>
  <c r="G62" i="2"/>
  <c r="AM62" i="2" s="1"/>
  <c r="F62" i="2"/>
  <c r="H76" i="2"/>
  <c r="G76" i="2"/>
  <c r="AM76" i="2" s="1"/>
  <c r="E76" i="2"/>
  <c r="F77" i="2"/>
  <c r="I85" i="2"/>
  <c r="AL85" i="2" s="1"/>
  <c r="I87" i="2"/>
  <c r="AJ87" i="2" s="1"/>
  <c r="I89" i="2"/>
  <c r="AM89" i="2" s="1"/>
  <c r="F2" i="2"/>
  <c r="I2" i="2"/>
  <c r="AL2" i="2" s="1"/>
  <c r="G4" i="2"/>
  <c r="AM4" i="2" s="1"/>
  <c r="G17" i="2"/>
  <c r="H17" i="2"/>
  <c r="H19" i="2"/>
  <c r="G19" i="2"/>
  <c r="I16" i="2"/>
  <c r="AM16" i="2" s="1"/>
  <c r="G16" i="2"/>
  <c r="AJ27" i="2"/>
  <c r="AK30" i="2"/>
  <c r="AM31" i="2"/>
  <c r="H44" i="2"/>
  <c r="E44" i="2"/>
  <c r="G44" i="2"/>
  <c r="AM44" i="2" s="1"/>
  <c r="F60" i="2"/>
  <c r="H60" i="2"/>
  <c r="AK76" i="2"/>
  <c r="I77" i="2"/>
  <c r="H101" i="2"/>
  <c r="G101" i="2"/>
  <c r="F101" i="2"/>
  <c r="AL101" i="2" s="1"/>
  <c r="E101" i="2"/>
  <c r="H103" i="2"/>
  <c r="G103" i="2"/>
  <c r="F103" i="2"/>
  <c r="AJ103" i="2" s="1"/>
  <c r="E103" i="2"/>
  <c r="G58" i="2"/>
  <c r="F58" i="2"/>
  <c r="H78" i="2"/>
  <c r="G78" i="2"/>
  <c r="E78" i="2"/>
  <c r="H82" i="2"/>
  <c r="AJ82" i="2" s="1"/>
  <c r="G82" i="2"/>
  <c r="F82" i="2"/>
  <c r="E82" i="2"/>
  <c r="H93" i="2"/>
  <c r="AM93" i="2" s="1"/>
  <c r="G93" i="2"/>
  <c r="F93" i="2"/>
  <c r="AL93" i="2" s="1"/>
  <c r="E93" i="2"/>
  <c r="H95" i="2"/>
  <c r="AL95" i="2" s="1"/>
  <c r="G95" i="2"/>
  <c r="F95" i="2"/>
  <c r="AJ95" i="2" s="1"/>
  <c r="E95" i="2"/>
  <c r="H97" i="2"/>
  <c r="AK97" i="2" s="1"/>
  <c r="G97" i="2"/>
  <c r="F97" i="2"/>
  <c r="AM97" i="2" s="1"/>
  <c r="E97" i="2"/>
  <c r="H106" i="2"/>
  <c r="AM106" i="2" s="1"/>
  <c r="G106" i="2"/>
  <c r="F106" i="2"/>
  <c r="AJ106" i="2" s="1"/>
  <c r="E106" i="2"/>
  <c r="I41" i="2"/>
  <c r="AJ41" i="2" s="1"/>
  <c r="I43" i="2"/>
  <c r="I46" i="2"/>
  <c r="AL47" i="2"/>
  <c r="I79" i="2"/>
  <c r="G80" i="2"/>
  <c r="I83" i="2"/>
  <c r="G86" i="2"/>
  <c r="G88" i="2"/>
  <c r="AJ88" i="2" s="1"/>
  <c r="I90" i="2"/>
  <c r="G91" i="2"/>
  <c r="G94" i="2"/>
  <c r="G96" i="2"/>
  <c r="I98" i="2"/>
  <c r="G99" i="2"/>
  <c r="AJ99" i="2" s="1"/>
  <c r="G102" i="2"/>
  <c r="AM102" i="2" s="1"/>
  <c r="I104" i="2"/>
  <c r="I112" i="2"/>
  <c r="G113" i="2"/>
  <c r="I80" i="2"/>
  <c r="AK80" i="2" s="1"/>
  <c r="I86" i="2"/>
  <c r="AL86" i="2" s="1"/>
  <c r="I88" i="2"/>
  <c r="I91" i="2"/>
  <c r="I94" i="2"/>
  <c r="I96" i="2"/>
  <c r="I99" i="2"/>
  <c r="I102" i="2"/>
  <c r="I113" i="2"/>
  <c r="AJ14" i="2"/>
  <c r="I40" i="2"/>
  <c r="F41" i="2"/>
  <c r="I42" i="2"/>
  <c r="AJ42" i="2" s="1"/>
  <c r="F43" i="2"/>
  <c r="AM43" i="2" s="1"/>
  <c r="F46" i="2"/>
  <c r="AJ46" i="2" s="1"/>
  <c r="I75" i="2"/>
  <c r="AM75" i="2" s="1"/>
  <c r="F79" i="2"/>
  <c r="AJ79" i="2" s="1"/>
  <c r="E80" i="2"/>
  <c r="I81" i="2"/>
  <c r="F83" i="2"/>
  <c r="AJ83" i="2" s="1"/>
  <c r="I84" i="2"/>
  <c r="AJ84" i="2" s="1"/>
  <c r="E86" i="2"/>
  <c r="E88" i="2"/>
  <c r="F90" i="2"/>
  <c r="AM90" i="2" s="1"/>
  <c r="E91" i="2"/>
  <c r="I92" i="2"/>
  <c r="E94" i="2"/>
  <c r="E96" i="2"/>
  <c r="F98" i="2"/>
  <c r="AM98" i="2" s="1"/>
  <c r="E99" i="2"/>
  <c r="I100" i="2"/>
  <c r="AJ100" i="2" s="1"/>
  <c r="E102" i="2"/>
  <c r="F104" i="2"/>
  <c r="AL104" i="2" s="1"/>
  <c r="I105" i="2"/>
  <c r="AK105" i="2" s="1"/>
  <c r="G107" i="2"/>
  <c r="AL107" i="2" s="1"/>
  <c r="H110" i="2"/>
  <c r="AM110" i="2" s="1"/>
  <c r="G111" i="2"/>
  <c r="AM111" i="2" s="1"/>
  <c r="F112" i="2"/>
  <c r="AL112" i="2" s="1"/>
  <c r="E113" i="2"/>
  <c r="F113" i="2"/>
  <c r="AL113" i="2" s="1"/>
  <c r="AI16" i="1"/>
  <c r="AI11" i="1"/>
  <c r="I17" i="1"/>
  <c r="AK3" i="2"/>
  <c r="AJ3" i="2"/>
  <c r="AL19" i="2"/>
  <c r="AM19" i="2"/>
  <c r="AJ19" i="2"/>
  <c r="AH3" i="1"/>
  <c r="AG4" i="1"/>
  <c r="I10" i="1"/>
  <c r="G12" i="1"/>
  <c r="AH12" i="1" s="1"/>
  <c r="I14" i="1"/>
  <c r="F17" i="1"/>
  <c r="I26" i="1"/>
  <c r="E26" i="1"/>
  <c r="H26" i="1"/>
  <c r="G26" i="1"/>
  <c r="AG36" i="1"/>
  <c r="AF2" i="1"/>
  <c r="AG2" i="1"/>
  <c r="AF3" i="1"/>
  <c r="AJ3" i="1" s="1"/>
  <c r="AF4" i="1"/>
  <c r="H8" i="1"/>
  <c r="AI8" i="1" s="1"/>
  <c r="G9" i="1"/>
  <c r="G39" i="1" s="1"/>
  <c r="E10" i="1"/>
  <c r="I11" i="1"/>
  <c r="AG11" i="1" s="1"/>
  <c r="H12" i="1"/>
  <c r="AF12" i="1" s="1"/>
  <c r="G13" i="1"/>
  <c r="AH13" i="1" s="1"/>
  <c r="E14" i="1"/>
  <c r="AF15" i="1"/>
  <c r="AJ15" i="1" s="1"/>
  <c r="I16" i="1"/>
  <c r="AF16" i="1" s="1"/>
  <c r="H17" i="1"/>
  <c r="F18" i="1"/>
  <c r="F39" i="1" s="1"/>
  <c r="F20" i="1"/>
  <c r="G20" i="1"/>
  <c r="F22" i="1"/>
  <c r="G22" i="1"/>
  <c r="AI24" i="1"/>
  <c r="F26" i="1"/>
  <c r="I27" i="1"/>
  <c r="E27" i="1"/>
  <c r="G27" i="1"/>
  <c r="F27" i="1"/>
  <c r="I30" i="1"/>
  <c r="AH30" i="1" s="1"/>
  <c r="E30" i="1"/>
  <c r="G30" i="1"/>
  <c r="AG30" i="1" s="1"/>
  <c r="H30" i="1"/>
  <c r="G7" i="2"/>
  <c r="F7" i="2"/>
  <c r="I7" i="2"/>
  <c r="H7" i="2"/>
  <c r="AL14" i="2"/>
  <c r="AJ25" i="2"/>
  <c r="AH2" i="1"/>
  <c r="I12" i="1"/>
  <c r="AH15" i="1"/>
  <c r="AI30" i="1"/>
  <c r="I31" i="1"/>
  <c r="E31" i="1"/>
  <c r="G31" i="1"/>
  <c r="F31" i="1"/>
  <c r="I34" i="1"/>
  <c r="E34" i="1"/>
  <c r="H34" i="1"/>
  <c r="G34" i="1"/>
  <c r="AJ26" i="2"/>
  <c r="AM30" i="2"/>
  <c r="AJ30" i="2"/>
  <c r="I33" i="2"/>
  <c r="E33" i="2"/>
  <c r="G33" i="2"/>
  <c r="F33" i="2"/>
  <c r="H33" i="2"/>
  <c r="AI2" i="1"/>
  <c r="AI3" i="1"/>
  <c r="AI4" i="1"/>
  <c r="AI5" i="1"/>
  <c r="AG5" i="1"/>
  <c r="AJ5" i="1" s="1"/>
  <c r="AH6" i="1"/>
  <c r="AI6" i="1"/>
  <c r="AJ6" i="1" s="1"/>
  <c r="AI7" i="1"/>
  <c r="AG7" i="1"/>
  <c r="AJ7" i="1" s="1"/>
  <c r="AF8" i="1"/>
  <c r="AG8" i="1"/>
  <c r="AF9" i="1"/>
  <c r="I9" i="1"/>
  <c r="I39" i="1" s="1"/>
  <c r="H10" i="1"/>
  <c r="AH10" i="1" s="1"/>
  <c r="AI10" i="1"/>
  <c r="E12" i="1"/>
  <c r="I13" i="1"/>
  <c r="AF13" i="1" s="1"/>
  <c r="H14" i="1"/>
  <c r="AH14" i="1" s="1"/>
  <c r="AI15" i="1"/>
  <c r="AG16" i="1"/>
  <c r="AH16" i="1"/>
  <c r="E17" i="1"/>
  <c r="I18" i="1"/>
  <c r="F19" i="1"/>
  <c r="G19" i="1"/>
  <c r="G21" i="1"/>
  <c r="F21" i="1"/>
  <c r="G23" i="1"/>
  <c r="AF23" i="1" s="1"/>
  <c r="H23" i="1"/>
  <c r="AH25" i="1"/>
  <c r="H31" i="1"/>
  <c r="F34" i="1"/>
  <c r="I35" i="1"/>
  <c r="E35" i="1"/>
  <c r="F35" i="1"/>
  <c r="G35" i="1"/>
  <c r="AJ5" i="2"/>
  <c r="F6" i="2"/>
  <c r="G6" i="2"/>
  <c r="I6" i="2"/>
  <c r="H6" i="2"/>
  <c r="G8" i="2"/>
  <c r="E8" i="2"/>
  <c r="H8" i="2"/>
  <c r="F8" i="2"/>
  <c r="AK19" i="2"/>
  <c r="G51" i="2"/>
  <c r="I51" i="2"/>
  <c r="E51" i="2"/>
  <c r="F51" i="2"/>
  <c r="H51" i="2"/>
  <c r="I28" i="1"/>
  <c r="E28" i="1"/>
  <c r="I32" i="1"/>
  <c r="E32" i="1"/>
  <c r="I25" i="1"/>
  <c r="AG25" i="1" s="1"/>
  <c r="E25" i="1"/>
  <c r="F28" i="1"/>
  <c r="I29" i="1"/>
  <c r="AI29" i="1" s="1"/>
  <c r="E29" i="1"/>
  <c r="F32" i="1"/>
  <c r="I33" i="1"/>
  <c r="AI33" i="1" s="1"/>
  <c r="E33" i="1"/>
  <c r="I37" i="1"/>
  <c r="AF37" i="1" s="1"/>
  <c r="E37" i="1"/>
  <c r="AJ2" i="2"/>
  <c r="AK2" i="2"/>
  <c r="F9" i="2"/>
  <c r="I11" i="2"/>
  <c r="I12" i="2"/>
  <c r="I13" i="2"/>
  <c r="G15" i="2"/>
  <c r="AM15" i="2" s="1"/>
  <c r="F17" i="2"/>
  <c r="F18" i="2"/>
  <c r="G20" i="2"/>
  <c r="F21" i="2"/>
  <c r="E22" i="2"/>
  <c r="I23" i="2"/>
  <c r="AL23" i="2" s="1"/>
  <c r="I24" i="2"/>
  <c r="AL28" i="2"/>
  <c r="I32" i="2"/>
  <c r="E32" i="2"/>
  <c r="F32" i="2"/>
  <c r="I35" i="2"/>
  <c r="E35" i="2"/>
  <c r="G35" i="2"/>
  <c r="F35" i="2"/>
  <c r="AK4" i="2"/>
  <c r="AM10" i="2"/>
  <c r="AM29" i="2"/>
  <c r="I34" i="2"/>
  <c r="E34" i="2"/>
  <c r="G34" i="2"/>
  <c r="F34" i="2"/>
  <c r="AJ43" i="2"/>
  <c r="G49" i="2"/>
  <c r="I49" i="2"/>
  <c r="E49" i="2"/>
  <c r="F49" i="2"/>
  <c r="H49" i="2"/>
  <c r="I59" i="2"/>
  <c r="E59" i="2"/>
  <c r="H59" i="2"/>
  <c r="F59" i="2"/>
  <c r="G59" i="2"/>
  <c r="I24" i="1"/>
  <c r="AH24" i="1" s="1"/>
  <c r="E24" i="1"/>
  <c r="I36" i="1"/>
  <c r="AF36" i="1" s="1"/>
  <c r="E36" i="1"/>
  <c r="H11" i="2"/>
  <c r="H12" i="2"/>
  <c r="G13" i="2"/>
  <c r="AJ13" i="2" s="1"/>
  <c r="AM14" i="2"/>
  <c r="AK14" i="2"/>
  <c r="AJ20" i="2"/>
  <c r="I22" i="2"/>
  <c r="AK22" i="2" s="1"/>
  <c r="G24" i="2"/>
  <c r="AM24" i="2" s="1"/>
  <c r="AL27" i="2"/>
  <c r="AM27" i="2"/>
  <c r="AK27" i="2"/>
  <c r="F37" i="2"/>
  <c r="H37" i="2"/>
  <c r="G37" i="2"/>
  <c r="G53" i="2"/>
  <c r="I53" i="2"/>
  <c r="E53" i="2"/>
  <c r="F53" i="2"/>
  <c r="H53" i="2"/>
  <c r="AJ31" i="2"/>
  <c r="AM47" i="2"/>
  <c r="AK47" i="2"/>
  <c r="G48" i="2"/>
  <c r="I48" i="2"/>
  <c r="AK48" i="2" s="1"/>
  <c r="E48" i="2"/>
  <c r="G50" i="2"/>
  <c r="I50" i="2"/>
  <c r="E50" i="2"/>
  <c r="G52" i="2"/>
  <c r="AK52" i="2" s="1"/>
  <c r="I52" i="2"/>
  <c r="E52" i="2"/>
  <c r="I57" i="2"/>
  <c r="E57" i="2"/>
  <c r="F57" i="2"/>
  <c r="H57" i="2"/>
  <c r="AK41" i="2"/>
  <c r="AL43" i="2"/>
  <c r="AK43" i="2"/>
  <c r="AK45" i="2"/>
  <c r="I55" i="2"/>
  <c r="E55" i="2"/>
  <c r="H55" i="2"/>
  <c r="F55" i="2"/>
  <c r="I61" i="2"/>
  <c r="E61" i="2"/>
  <c r="F61" i="2"/>
  <c r="H61" i="2"/>
  <c r="F66" i="2"/>
  <c r="I66" i="2"/>
  <c r="E66" i="2"/>
  <c r="G66" i="2"/>
  <c r="H66" i="2"/>
  <c r="I38" i="2"/>
  <c r="AM38" i="2" s="1"/>
  <c r="I36" i="2"/>
  <c r="I39" i="2"/>
  <c r="AM39" i="2" s="1"/>
  <c r="AK40" i="2"/>
  <c r="AK44" i="2"/>
  <c r="AK46" i="2"/>
  <c r="AJ47" i="2"/>
  <c r="AM56" i="2"/>
  <c r="F63" i="2"/>
  <c r="I63" i="2"/>
  <c r="G63" i="2"/>
  <c r="F64" i="2"/>
  <c r="H64" i="2"/>
  <c r="E64" i="2"/>
  <c r="F65" i="2"/>
  <c r="I65" i="2"/>
  <c r="E65" i="2"/>
  <c r="G65" i="2"/>
  <c r="I67" i="2"/>
  <c r="E67" i="2"/>
  <c r="G67" i="2"/>
  <c r="F67" i="2"/>
  <c r="I70" i="2"/>
  <c r="E70" i="2"/>
  <c r="H70" i="2"/>
  <c r="G70" i="2"/>
  <c r="AL75" i="2"/>
  <c r="AJ75" i="2"/>
  <c r="I56" i="2"/>
  <c r="E56" i="2"/>
  <c r="I60" i="2"/>
  <c r="E60" i="2"/>
  <c r="H67" i="2"/>
  <c r="F70" i="2"/>
  <c r="I71" i="2"/>
  <c r="E71" i="2"/>
  <c r="G71" i="2"/>
  <c r="F71" i="2"/>
  <c r="AL87" i="2"/>
  <c r="AM87" i="2"/>
  <c r="AM100" i="2"/>
  <c r="AM103" i="2"/>
  <c r="I54" i="2"/>
  <c r="AJ54" i="2" s="1"/>
  <c r="E54" i="2"/>
  <c r="I58" i="2"/>
  <c r="AM58" i="2" s="1"/>
  <c r="E58" i="2"/>
  <c r="I62" i="2"/>
  <c r="E62" i="2"/>
  <c r="AK75" i="2"/>
  <c r="AM95" i="2"/>
  <c r="I68" i="2"/>
  <c r="E68" i="2"/>
  <c r="I72" i="2"/>
  <c r="E72" i="2"/>
  <c r="G74" i="2"/>
  <c r="AL76" i="2"/>
  <c r="AJ76" i="2"/>
  <c r="AL77" i="2"/>
  <c r="AM77" i="2"/>
  <c r="AK77" i="2"/>
  <c r="AM85" i="2"/>
  <c r="AK85" i="2"/>
  <c r="AJ86" i="2"/>
  <c r="AJ94" i="2"/>
  <c r="AJ102" i="2"/>
  <c r="F68" i="2"/>
  <c r="I69" i="2"/>
  <c r="AK69" i="2" s="1"/>
  <c r="E69" i="2"/>
  <c r="F72" i="2"/>
  <c r="I73" i="2"/>
  <c r="E73" i="2"/>
  <c r="AL78" i="2"/>
  <c r="AM79" i="2"/>
  <c r="AL83" i="2"/>
  <c r="AM83" i="2"/>
  <c r="AK83" i="2"/>
  <c r="AN83" i="2" s="1"/>
  <c r="AL91" i="2"/>
  <c r="AM91" i="2"/>
  <c r="AK91" i="2"/>
  <c r="AL99" i="2"/>
  <c r="AM99" i="2"/>
  <c r="AK99" i="2"/>
  <c r="AJ107" i="2"/>
  <c r="AM108" i="2"/>
  <c r="H74" i="2"/>
  <c r="E74" i="2"/>
  <c r="AJ80" i="2"/>
  <c r="AM80" i="2"/>
  <c r="AL81" i="2"/>
  <c r="AL89" i="2"/>
  <c r="AJ90" i="2"/>
  <c r="AL97" i="2"/>
  <c r="AL105" i="2"/>
  <c r="AJ105" i="2"/>
  <c r="AM105" i="2"/>
  <c r="H108" i="2"/>
  <c r="G109" i="2"/>
  <c r="AK109" i="2" s="1"/>
  <c r="AL110" i="2"/>
  <c r="AK111" i="2"/>
  <c r="AK113" i="2"/>
  <c r="AK82" i="2"/>
  <c r="AK86" i="2"/>
  <c r="AL90" i="2"/>
  <c r="AK90" i="2"/>
  <c r="AL94" i="2"/>
  <c r="AK94" i="2"/>
  <c r="AK98" i="2"/>
  <c r="AK100" i="2"/>
  <c r="AL102" i="2"/>
  <c r="AK102" i="2"/>
  <c r="AK106" i="2"/>
  <c r="I108" i="2"/>
  <c r="H109" i="2"/>
  <c r="AJ112" i="2"/>
  <c r="AM113" i="2"/>
  <c r="AK107" i="2"/>
  <c r="AJ108" i="2"/>
  <c r="AK108" i="2"/>
  <c r="I109" i="2"/>
  <c r="AK112" i="2"/>
  <c r="AJ110" i="2"/>
  <c r="AJ111" i="2"/>
  <c r="AM112" i="2"/>
  <c r="AJ113" i="2"/>
  <c r="AJ98" i="2" l="1"/>
  <c r="AN98" i="2" s="1"/>
  <c r="AK101" i="2"/>
  <c r="AK93" i="2"/>
  <c r="AL103" i="2"/>
  <c r="AK56" i="2"/>
  <c r="AL44" i="2"/>
  <c r="AK25" i="2"/>
  <c r="AJ28" i="2"/>
  <c r="AL5" i="2"/>
  <c r="AM26" i="2"/>
  <c r="AL16" i="2"/>
  <c r="AM41" i="2"/>
  <c r="AN41" i="2" s="1"/>
  <c r="AM94" i="2"/>
  <c r="AM86" i="2"/>
  <c r="AL82" i="2"/>
  <c r="AL111" i="2"/>
  <c r="AN111" i="2" s="1"/>
  <c r="AK92" i="2"/>
  <c r="AK89" i="2"/>
  <c r="AK73" i="2"/>
  <c r="AL73" i="2"/>
  <c r="AM101" i="2"/>
  <c r="AM92" i="2"/>
  <c r="AJ62" i="2"/>
  <c r="AM84" i="2"/>
  <c r="AK42" i="2"/>
  <c r="AL12" i="2"/>
  <c r="AL25" i="2"/>
  <c r="AJ81" i="2"/>
  <c r="AN81" i="2" s="1"/>
  <c r="AJ96" i="2"/>
  <c r="AL106" i="2"/>
  <c r="AL98" i="2"/>
  <c r="AL79" i="2"/>
  <c r="AL45" i="2"/>
  <c r="AN45" i="2" s="1"/>
  <c r="AL41" i="2"/>
  <c r="AK16" i="2"/>
  <c r="AK104" i="2"/>
  <c r="AK96" i="2"/>
  <c r="AK88" i="2"/>
  <c r="AK84" i="2"/>
  <c r="AK81" i="2"/>
  <c r="AM78" i="2"/>
  <c r="AL54" i="2"/>
  <c r="AN27" i="2"/>
  <c r="AJ40" i="2"/>
  <c r="AJ91" i="2"/>
  <c r="AJ44" i="2"/>
  <c r="AM107" i="2"/>
  <c r="AN107" i="2" s="1"/>
  <c r="AL100" i="2"/>
  <c r="AL96" i="2"/>
  <c r="AL92" i="2"/>
  <c r="AL88" i="2"/>
  <c r="AL84" i="2"/>
  <c r="AK110" i="2"/>
  <c r="AL80" i="2"/>
  <c r="AK79" i="2"/>
  <c r="AN79" i="2" s="1"/>
  <c r="AJ78" i="2"/>
  <c r="AL60" i="2"/>
  <c r="AL46" i="2"/>
  <c r="AL42" i="2"/>
  <c r="AM36" i="2"/>
  <c r="AN14" i="2"/>
  <c r="AL11" i="2"/>
  <c r="AK10" i="2"/>
  <c r="AN10" i="2" s="1"/>
  <c r="AM20" i="2"/>
  <c r="AJ10" i="2"/>
  <c r="AL3" i="2"/>
  <c r="AM2" i="2"/>
  <c r="AN2" i="2" s="1"/>
  <c r="AK31" i="2"/>
  <c r="AN31" i="2" s="1"/>
  <c r="AM45" i="2"/>
  <c r="AM88" i="2"/>
  <c r="AJ77" i="2"/>
  <c r="AL4" i="2"/>
  <c r="AJ89" i="2"/>
  <c r="AK87" i="2"/>
  <c r="AN87" i="2" s="1"/>
  <c r="AJ85" i="2"/>
  <c r="AN91" i="2"/>
  <c r="AJ60" i="2"/>
  <c r="AN110" i="2"/>
  <c r="AL108" i="2"/>
  <c r="AN108" i="2" s="1"/>
  <c r="AJ69" i="2"/>
  <c r="AL48" i="2"/>
  <c r="AK12" i="2"/>
  <c r="G115" i="2"/>
  <c r="AL24" i="2"/>
  <c r="AJ97" i="2"/>
  <c r="AK95" i="2"/>
  <c r="AJ93" i="2"/>
  <c r="AN93" i="2" s="1"/>
  <c r="AM82" i="2"/>
  <c r="AN82" i="2" s="1"/>
  <c r="AM96" i="2"/>
  <c r="AN96" i="2" s="1"/>
  <c r="AM46" i="2"/>
  <c r="AN46" i="2" s="1"/>
  <c r="AJ29" i="2"/>
  <c r="AN29" i="2" s="1"/>
  <c r="AM40" i="2"/>
  <c r="AN40" i="2" s="1"/>
  <c r="AK5" i="2"/>
  <c r="AN99" i="2"/>
  <c r="AN113" i="2"/>
  <c r="AN88" i="2"/>
  <c r="AN97" i="2"/>
  <c r="AN89" i="2"/>
  <c r="AN77" i="2"/>
  <c r="AJ74" i="2"/>
  <c r="AJ48" i="2"/>
  <c r="AN44" i="2"/>
  <c r="AM48" i="2"/>
  <c r="AK39" i="2"/>
  <c r="AL52" i="2"/>
  <c r="AM50" i="2"/>
  <c r="AJ58" i="2"/>
  <c r="AN58" i="2" s="1"/>
  <c r="AN3" i="2"/>
  <c r="AJ104" i="2"/>
  <c r="AM104" i="2"/>
  <c r="AK103" i="2"/>
  <c r="AN103" i="2" s="1"/>
  <c r="AJ101" i="2"/>
  <c r="AN101" i="2" s="1"/>
  <c r="AN85" i="2"/>
  <c r="AL39" i="2"/>
  <c r="H115" i="2"/>
  <c r="AL20" i="2"/>
  <c r="AJ16" i="2"/>
  <c r="AN16" i="2" s="1"/>
  <c r="AM42" i="2"/>
  <c r="AK26" i="2"/>
  <c r="AM71" i="2"/>
  <c r="AL71" i="2"/>
  <c r="AK71" i="2"/>
  <c r="AJ71" i="2"/>
  <c r="AM55" i="2"/>
  <c r="AK55" i="2"/>
  <c r="AJ55" i="2"/>
  <c r="AL55" i="2"/>
  <c r="AM34" i="2"/>
  <c r="AK34" i="2"/>
  <c r="AJ34" i="2"/>
  <c r="AL34" i="2"/>
  <c r="AL9" i="2"/>
  <c r="AJ9" i="2"/>
  <c r="AM9" i="2"/>
  <c r="AK9" i="2"/>
  <c r="AI34" i="1"/>
  <c r="AH34" i="1"/>
  <c r="AG34" i="1"/>
  <c r="AF34" i="1"/>
  <c r="AI12" i="1"/>
  <c r="AN90" i="2"/>
  <c r="AN94" i="2"/>
  <c r="AJ109" i="2"/>
  <c r="AN80" i="2"/>
  <c r="AM68" i="2"/>
  <c r="AK68" i="2"/>
  <c r="AJ68" i="2"/>
  <c r="AL68" i="2"/>
  <c r="AN76" i="2"/>
  <c r="AN95" i="2"/>
  <c r="AJ73" i="2"/>
  <c r="AL74" i="2"/>
  <c r="AJ64" i="2"/>
  <c r="AM64" i="2"/>
  <c r="AK64" i="2"/>
  <c r="AL64" i="2"/>
  <c r="AL62" i="2"/>
  <c r="AJ56" i="2"/>
  <c r="AJ52" i="2"/>
  <c r="AM54" i="2"/>
  <c r="AK50" i="2"/>
  <c r="AK36" i="2"/>
  <c r="AM60" i="2"/>
  <c r="AK38" i="2"/>
  <c r="AK58" i="2"/>
  <c r="AN20" i="2"/>
  <c r="AJ15" i="2"/>
  <c r="AK62" i="2"/>
  <c r="AN62" i="2" s="1"/>
  <c r="AK49" i="2"/>
  <c r="AM49" i="2"/>
  <c r="AJ49" i="2"/>
  <c r="AL49" i="2"/>
  <c r="AN43" i="2"/>
  <c r="AK11" i="2"/>
  <c r="AJ39" i="2"/>
  <c r="AL18" i="2"/>
  <c r="AJ18" i="2"/>
  <c r="AM18" i="2"/>
  <c r="AK18" i="2"/>
  <c r="AJ12" i="2"/>
  <c r="AK8" i="2"/>
  <c r="AJ8" i="2"/>
  <c r="AM8" i="2"/>
  <c r="AL8" i="2"/>
  <c r="AN5" i="2"/>
  <c r="AF30" i="1"/>
  <c r="AJ30" i="1" s="1"/>
  <c r="AI25" i="1"/>
  <c r="AI14" i="1"/>
  <c r="AG12" i="1"/>
  <c r="AJ12" i="1" s="1"/>
  <c r="AM33" i="2"/>
  <c r="AK33" i="2"/>
  <c r="AJ33" i="2"/>
  <c r="AL33" i="2"/>
  <c r="AN30" i="2"/>
  <c r="AM13" i="2"/>
  <c r="AI37" i="1"/>
  <c r="AK24" i="2"/>
  <c r="AH33" i="1"/>
  <c r="AG24" i="1"/>
  <c r="AF22" i="1"/>
  <c r="AG22" i="1"/>
  <c r="AI22" i="1"/>
  <c r="AH22" i="1"/>
  <c r="AF11" i="1"/>
  <c r="AJ2" i="1"/>
  <c r="AI36" i="1"/>
  <c r="AJ36" i="1" s="1"/>
  <c r="AI23" i="1"/>
  <c r="AL15" i="2"/>
  <c r="AJ24" i="2"/>
  <c r="AM23" i="2"/>
  <c r="AF29" i="1"/>
  <c r="AG33" i="1"/>
  <c r="AH9" i="1"/>
  <c r="AH11" i="1"/>
  <c r="AG37" i="1"/>
  <c r="AJ37" i="1" s="1"/>
  <c r="AN112" i="2"/>
  <c r="AN106" i="2"/>
  <c r="AK74" i="2"/>
  <c r="AM57" i="2"/>
  <c r="AK57" i="2"/>
  <c r="AL57" i="2"/>
  <c r="AJ57" i="2"/>
  <c r="F115" i="2"/>
  <c r="AK51" i="2"/>
  <c r="AM51" i="2"/>
  <c r="AJ51" i="2"/>
  <c r="AL51" i="2"/>
  <c r="AN19" i="2"/>
  <c r="AL109" i="2"/>
  <c r="AN105" i="2"/>
  <c r="AN100" i="2"/>
  <c r="AN92" i="2"/>
  <c r="AN84" i="2"/>
  <c r="AN78" i="2"/>
  <c r="AM72" i="2"/>
  <c r="AL72" i="2"/>
  <c r="AK72" i="2"/>
  <c r="AJ72" i="2"/>
  <c r="AM109" i="2"/>
  <c r="AL69" i="2"/>
  <c r="AM74" i="2"/>
  <c r="AM67" i="2"/>
  <c r="AL67" i="2"/>
  <c r="AK67" i="2"/>
  <c r="AJ67" i="2"/>
  <c r="AJ65" i="2"/>
  <c r="AM65" i="2"/>
  <c r="AK65" i="2"/>
  <c r="AL65" i="2"/>
  <c r="AL56" i="2"/>
  <c r="AJ50" i="2"/>
  <c r="AJ66" i="2"/>
  <c r="AM66" i="2"/>
  <c r="AK66" i="2"/>
  <c r="AL66" i="2"/>
  <c r="AM52" i="2"/>
  <c r="AL58" i="2"/>
  <c r="AM53" i="2"/>
  <c r="AK53" i="2"/>
  <c r="AJ53" i="2"/>
  <c r="AL53" i="2"/>
  <c r="AJ37" i="2"/>
  <c r="AK37" i="2"/>
  <c r="AM37" i="2"/>
  <c r="AL37" i="2"/>
  <c r="AM11" i="2"/>
  <c r="AJ11" i="2"/>
  <c r="AL50" i="2"/>
  <c r="AJ36" i="2"/>
  <c r="AK17" i="2"/>
  <c r="AJ17" i="2"/>
  <c r="AM17" i="2"/>
  <c r="AL17" i="2"/>
  <c r="AJ22" i="2"/>
  <c r="AM12" i="2"/>
  <c r="AH36" i="1"/>
  <c r="AG29" i="1"/>
  <c r="H39" i="1"/>
  <c r="AL13" i="2"/>
  <c r="AI31" i="1"/>
  <c r="AG31" i="1"/>
  <c r="AH31" i="1"/>
  <c r="AF31" i="1"/>
  <c r="AK7" i="2"/>
  <c r="AL7" i="2"/>
  <c r="AM7" i="2"/>
  <c r="AJ7" i="2"/>
  <c r="AF33" i="1"/>
  <c r="AF24" i="1"/>
  <c r="AJ24" i="1" s="1"/>
  <c r="AJ16" i="1"/>
  <c r="AI13" i="1"/>
  <c r="AG13" i="1"/>
  <c r="AJ13" i="1" s="1"/>
  <c r="AG10" i="1"/>
  <c r="AJ4" i="1"/>
  <c r="AH29" i="1"/>
  <c r="AG17" i="1"/>
  <c r="AF17" i="1"/>
  <c r="AI17" i="1"/>
  <c r="AH17" i="1"/>
  <c r="AH37" i="1"/>
  <c r="AK23" i="2"/>
  <c r="AH8" i="1"/>
  <c r="AJ8" i="1" s="1"/>
  <c r="AM70" i="2"/>
  <c r="AL70" i="2"/>
  <c r="AK70" i="2"/>
  <c r="AJ70" i="2"/>
  <c r="AM59" i="2"/>
  <c r="AK59" i="2"/>
  <c r="AL59" i="2"/>
  <c r="AJ59" i="2"/>
  <c r="AL22" i="2"/>
  <c r="AL38" i="2"/>
  <c r="AK21" i="2"/>
  <c r="AJ21" i="2"/>
  <c r="AM21" i="2"/>
  <c r="AL21" i="2"/>
  <c r="AI28" i="1"/>
  <c r="AG28" i="1"/>
  <c r="AF28" i="1"/>
  <c r="AH28" i="1"/>
  <c r="AG19" i="1"/>
  <c r="AF19" i="1"/>
  <c r="AH19" i="1"/>
  <c r="AI19" i="1"/>
  <c r="AG20" i="1"/>
  <c r="AF20" i="1"/>
  <c r="AH20" i="1"/>
  <c r="AI20" i="1"/>
  <c r="AH23" i="1"/>
  <c r="AM22" i="2"/>
  <c r="AN102" i="2"/>
  <c r="AN86" i="2"/>
  <c r="AM69" i="2"/>
  <c r="AN75" i="2"/>
  <c r="AJ63" i="2"/>
  <c r="AL63" i="2"/>
  <c r="AK63" i="2"/>
  <c r="AM63" i="2"/>
  <c r="AK60" i="2"/>
  <c r="AN60" i="2" s="1"/>
  <c r="AK54" i="2"/>
  <c r="AN54" i="2" s="1"/>
  <c r="AN47" i="2"/>
  <c r="AJ38" i="2"/>
  <c r="AM61" i="2"/>
  <c r="AK61" i="2"/>
  <c r="AJ61" i="2"/>
  <c r="AL61" i="2"/>
  <c r="AL36" i="2"/>
  <c r="AK15" i="2"/>
  <c r="I115" i="2"/>
  <c r="AM35" i="2"/>
  <c r="AK35" i="2"/>
  <c r="AJ35" i="2"/>
  <c r="AL35" i="2"/>
  <c r="AM32" i="2"/>
  <c r="AJ32" i="2"/>
  <c r="AK32" i="2"/>
  <c r="AL32" i="2"/>
  <c r="AN4" i="2"/>
  <c r="AI32" i="1"/>
  <c r="AG32" i="1"/>
  <c r="AF32" i="1"/>
  <c r="AH32" i="1"/>
  <c r="AN28" i="2"/>
  <c r="AK13" i="2"/>
  <c r="AN13" i="2" s="1"/>
  <c r="AJ6" i="2"/>
  <c r="AL6" i="2"/>
  <c r="AM6" i="2"/>
  <c r="AK6" i="2"/>
  <c r="AI35" i="1"/>
  <c r="AG35" i="1"/>
  <c r="AH35" i="1"/>
  <c r="AF35" i="1"/>
  <c r="AF25" i="1"/>
  <c r="AJ25" i="1" s="1"/>
  <c r="AF21" i="1"/>
  <c r="AG21" i="1"/>
  <c r="AH21" i="1"/>
  <c r="AI21" i="1"/>
  <c r="AN26" i="2"/>
  <c r="AN25" i="2"/>
  <c r="AI27" i="1"/>
  <c r="AH27" i="1"/>
  <c r="AG27" i="1"/>
  <c r="AF27" i="1"/>
  <c r="AI26" i="1"/>
  <c r="AH26" i="1"/>
  <c r="AG26" i="1"/>
  <c r="AF26" i="1"/>
  <c r="AF18" i="1"/>
  <c r="AG18" i="1"/>
  <c r="AI18" i="1"/>
  <c r="AH18" i="1"/>
  <c r="AG14" i="1"/>
  <c r="AI9" i="1"/>
  <c r="AG9" i="1"/>
  <c r="AJ9" i="1" s="1"/>
  <c r="AG23" i="1"/>
  <c r="AJ23" i="1" s="1"/>
  <c r="AF14" i="1"/>
  <c r="AJ14" i="1" s="1"/>
  <c r="AF10" i="1"/>
  <c r="AJ10" i="1" s="1"/>
  <c r="AJ23" i="2"/>
  <c r="AN73" i="2" l="1"/>
  <c r="AN104" i="2"/>
  <c r="AN48" i="2"/>
  <c r="AN35" i="2"/>
  <c r="AN74" i="2"/>
  <c r="AN8" i="2"/>
  <c r="A89" i="2" s="1"/>
  <c r="AN42" i="2"/>
  <c r="AN56" i="2"/>
  <c r="AN23" i="2"/>
  <c r="AN38" i="2"/>
  <c r="AN59" i="2"/>
  <c r="AN53" i="2"/>
  <c r="AN69" i="2"/>
  <c r="AN39" i="2"/>
  <c r="A39" i="2" s="1"/>
  <c r="AN67" i="2"/>
  <c r="AN24" i="2"/>
  <c r="AJ21" i="1"/>
  <c r="AN32" i="2"/>
  <c r="AN63" i="2"/>
  <c r="AJ17" i="1"/>
  <c r="AN22" i="2"/>
  <c r="AN17" i="2"/>
  <c r="A73" i="2" s="1"/>
  <c r="AN11" i="2"/>
  <c r="AN66" i="2"/>
  <c r="AN18" i="2"/>
  <c r="AN64" i="2"/>
  <c r="AJ34" i="1"/>
  <c r="AJ18" i="1"/>
  <c r="AN6" i="2"/>
  <c r="AJ28" i="1"/>
  <c r="AJ33" i="1"/>
  <c r="AN37" i="2"/>
  <c r="AN50" i="2"/>
  <c r="AJ115" i="2"/>
  <c r="AM115" i="2"/>
  <c r="AL115" i="2"/>
  <c r="AK115" i="2"/>
  <c r="AJ11" i="1"/>
  <c r="A9" i="1" s="1"/>
  <c r="AJ22" i="1"/>
  <c r="AN33" i="2"/>
  <c r="AN12" i="2"/>
  <c r="AN34" i="2"/>
  <c r="AJ26" i="1"/>
  <c r="AJ27" i="1"/>
  <c r="AJ35" i="1"/>
  <c r="AJ32" i="1"/>
  <c r="AN61" i="2"/>
  <c r="AJ20" i="1"/>
  <c r="A20" i="1" s="1"/>
  <c r="AJ19" i="1"/>
  <c r="AN21" i="2"/>
  <c r="AN70" i="2"/>
  <c r="AN7" i="2"/>
  <c r="AJ31" i="1"/>
  <c r="AN36" i="2"/>
  <c r="AN65" i="2"/>
  <c r="AN72" i="2"/>
  <c r="A15" i="1"/>
  <c r="AN51" i="2"/>
  <c r="AN57" i="2"/>
  <c r="AJ29" i="1"/>
  <c r="AN49" i="2"/>
  <c r="AN15" i="2"/>
  <c r="AN52" i="2"/>
  <c r="AN68" i="2"/>
  <c r="AN109" i="2"/>
  <c r="AN9" i="2"/>
  <c r="AN55" i="2"/>
  <c r="AN71" i="2"/>
  <c r="A47" i="2" l="1"/>
  <c r="A3" i="2"/>
  <c r="A103" i="2"/>
  <c r="A94" i="2"/>
  <c r="A29" i="2"/>
  <c r="A69" i="2"/>
  <c r="A65" i="2"/>
  <c r="A27" i="1"/>
  <c r="A81" i="2"/>
  <c r="A33" i="1"/>
  <c r="A90" i="2"/>
  <c r="A64" i="2"/>
  <c r="A22" i="2"/>
  <c r="A36" i="1"/>
  <c r="A13" i="2"/>
  <c r="A88" i="2"/>
  <c r="A55" i="2"/>
  <c r="A109" i="2"/>
  <c r="A15" i="2"/>
  <c r="A57" i="2"/>
  <c r="A78" i="2"/>
  <c r="A31" i="1"/>
  <c r="A21" i="2"/>
  <c r="A35" i="1"/>
  <c r="A7" i="1"/>
  <c r="A53" i="2"/>
  <c r="A16" i="2"/>
  <c r="A48" i="2"/>
  <c r="A12" i="2"/>
  <c r="A113" i="2"/>
  <c r="A37" i="2"/>
  <c r="A28" i="1"/>
  <c r="A4" i="2"/>
  <c r="A14" i="1"/>
  <c r="A8" i="2"/>
  <c r="A26" i="2"/>
  <c r="A93" i="2"/>
  <c r="A18" i="2"/>
  <c r="A112" i="2"/>
  <c r="A11" i="2"/>
  <c r="A17" i="1"/>
  <c r="A32" i="2"/>
  <c r="A111" i="2"/>
  <c r="A35" i="2"/>
  <c r="A44" i="2"/>
  <c r="A13" i="1"/>
  <c r="A106" i="2"/>
  <c r="A107" i="2"/>
  <c r="A100" i="2"/>
  <c r="A25" i="1"/>
  <c r="A42" i="2"/>
  <c r="A92" i="2"/>
  <c r="A21" i="1"/>
  <c r="A23" i="1"/>
  <c r="A6" i="1"/>
  <c r="A5" i="1"/>
  <c r="A40" i="2"/>
  <c r="A9" i="2"/>
  <c r="A68" i="2"/>
  <c r="A49" i="2"/>
  <c r="A51" i="2"/>
  <c r="A72" i="2"/>
  <c r="A7" i="2"/>
  <c r="A19" i="1"/>
  <c r="A61" i="2"/>
  <c r="A25" i="2"/>
  <c r="A56" i="2"/>
  <c r="A16" i="1"/>
  <c r="A83" i="2"/>
  <c r="A34" i="2"/>
  <c r="A33" i="2"/>
  <c r="A19" i="2"/>
  <c r="A2" i="2"/>
  <c r="A102" i="2"/>
  <c r="A6" i="2"/>
  <c r="A99" i="2"/>
  <c r="A77" i="2"/>
  <c r="A45" i="2"/>
  <c r="A46" i="2"/>
  <c r="A27" i="2"/>
  <c r="A108" i="2"/>
  <c r="A14" i="2"/>
  <c r="A31" i="2"/>
  <c r="A62" i="2"/>
  <c r="A30" i="2"/>
  <c r="A85" i="2"/>
  <c r="A96" i="2"/>
  <c r="A76" i="2"/>
  <c r="A5" i="2"/>
  <c r="A110" i="2"/>
  <c r="A17" i="2"/>
  <c r="A58" i="2"/>
  <c r="A28" i="2"/>
  <c r="A20" i="2"/>
  <c r="A23" i="2"/>
  <c r="A54" i="2"/>
  <c r="A60" i="2"/>
  <c r="A32" i="1"/>
  <c r="A104" i="2"/>
  <c r="A22" i="1"/>
  <c r="A75" i="2"/>
  <c r="A67" i="2"/>
  <c r="A34" i="1"/>
  <c r="A2" i="1"/>
  <c r="A86" i="2"/>
  <c r="A30" i="1"/>
  <c r="A37" i="1"/>
  <c r="A91" i="2"/>
  <c r="A71" i="2"/>
  <c r="A82" i="2"/>
  <c r="A52" i="2"/>
  <c r="A29" i="1"/>
  <c r="A105" i="2"/>
  <c r="A36" i="2"/>
  <c r="A70" i="2"/>
  <c r="A87" i="2"/>
  <c r="A10" i="2"/>
  <c r="A26" i="1"/>
  <c r="A84" i="2"/>
  <c r="A79" i="2"/>
  <c r="A101" i="2"/>
  <c r="A80" i="2"/>
  <c r="A11" i="1"/>
  <c r="A50" i="2"/>
  <c r="A41" i="2"/>
  <c r="A38" i="2"/>
  <c r="A18" i="1"/>
  <c r="A95" i="2"/>
  <c r="A4" i="1"/>
  <c r="A97" i="2"/>
  <c r="A98" i="2"/>
  <c r="A43" i="2"/>
  <c r="A24" i="2"/>
  <c r="A66" i="2"/>
  <c r="A24" i="1"/>
  <c r="A63" i="2"/>
  <c r="A10" i="1"/>
  <c r="A59" i="2"/>
  <c r="A74" i="2"/>
  <c r="A3" i="1"/>
  <c r="A12" i="1"/>
  <c r="A8" i="1"/>
</calcChain>
</file>

<file path=xl/sharedStrings.xml><?xml version="1.0" encoding="utf-8"?>
<sst xmlns="http://schemas.openxmlformats.org/spreadsheetml/2006/main" count="1890" uniqueCount="418">
  <si>
    <t>Rank</t>
  </si>
  <si>
    <t>First</t>
  </si>
  <si>
    <t>Last</t>
  </si>
  <si>
    <t>Category</t>
  </si>
  <si>
    <t>SP BA TT</t>
  </si>
  <si>
    <t>SP SS TT</t>
  </si>
  <si>
    <t>Fernie SS TT</t>
  </si>
  <si>
    <t>Fernie BA TT</t>
  </si>
  <si>
    <t>SS SS TT</t>
  </si>
  <si>
    <t>SS BA TT</t>
  </si>
  <si>
    <t>YK BA CC</t>
  </si>
  <si>
    <t>YK SS CC</t>
  </si>
  <si>
    <t>SP BA CC</t>
  </si>
  <si>
    <t>SP SS CC</t>
  </si>
  <si>
    <t>HS SS CC</t>
  </si>
  <si>
    <t>HS BA CC</t>
  </si>
  <si>
    <t>Copper SS  NA</t>
  </si>
  <si>
    <t>Calgary SS NA</t>
  </si>
  <si>
    <t>Aspen SS NA</t>
  </si>
  <si>
    <t>Mammoth SS</t>
  </si>
  <si>
    <t>Mammoth BA</t>
  </si>
  <si>
    <t>Stoneham SS NA</t>
  </si>
  <si>
    <t>Stoneham BA NA</t>
  </si>
  <si>
    <t>Juniors SS</t>
  </si>
  <si>
    <t>Juniors BA</t>
  </si>
  <si>
    <t>Juniors HP</t>
  </si>
  <si>
    <t>CWG BA</t>
  </si>
  <si>
    <t>CWG SS</t>
  </si>
  <si>
    <t>WC 1</t>
  </si>
  <si>
    <t>WC 2</t>
  </si>
  <si>
    <t>Total</t>
  </si>
  <si>
    <t xml:space="preserve">Jordan </t>
  </si>
  <si>
    <t>Peet</t>
  </si>
  <si>
    <t>F20</t>
  </si>
  <si>
    <t>Caoimhe</t>
  </si>
  <si>
    <t>Heavey</t>
  </si>
  <si>
    <t>Gabrielle</t>
  </si>
  <si>
    <t>Dinn</t>
  </si>
  <si>
    <t>F16</t>
  </si>
  <si>
    <t>Zoe</t>
  </si>
  <si>
    <t>Greze-Kozuki</t>
  </si>
  <si>
    <t>F18</t>
  </si>
  <si>
    <t>Emma</t>
  </si>
  <si>
    <t>Horn</t>
  </si>
  <si>
    <t>Kristin</t>
  </si>
  <si>
    <t>Hoivik</t>
  </si>
  <si>
    <t>Eliza</t>
  </si>
  <si>
    <t>Bell</t>
  </si>
  <si>
    <t>Malory</t>
  </si>
  <si>
    <t>WAGNER</t>
  </si>
  <si>
    <t>Emelie</t>
  </si>
  <si>
    <t>MCCAUGHEY</t>
  </si>
  <si>
    <t>Nyah</t>
  </si>
  <si>
    <t>SHOPLAND</t>
  </si>
  <si>
    <t>Lottie</t>
  </si>
  <si>
    <t>KING</t>
  </si>
  <si>
    <t>Mikka</t>
  </si>
  <si>
    <t>SIMONSEN</t>
  </si>
  <si>
    <t>Maggie</t>
  </si>
  <si>
    <t>SUTHERLAND</t>
  </si>
  <si>
    <t>Emily</t>
  </si>
  <si>
    <t>Howell</t>
  </si>
  <si>
    <t>Maya</t>
  </si>
  <si>
    <t>SMITH</t>
  </si>
  <si>
    <t>Indra</t>
  </si>
  <si>
    <t>BROWN</t>
  </si>
  <si>
    <t>Meghan</t>
  </si>
  <si>
    <t>CALDER</t>
  </si>
  <si>
    <t>Sage</t>
  </si>
  <si>
    <t>BOOTH</t>
  </si>
  <si>
    <t>SCHOLEFIELD</t>
  </si>
  <si>
    <t>HENDERSON</t>
  </si>
  <si>
    <t>Charlie</t>
  </si>
  <si>
    <t>WEYMAN</t>
  </si>
  <si>
    <t>Skye</t>
  </si>
  <si>
    <t>Clarke</t>
  </si>
  <si>
    <t>F30</t>
  </si>
  <si>
    <t>Julia</t>
  </si>
  <si>
    <t>BALCHEN</t>
  </si>
  <si>
    <t>Zola</t>
  </si>
  <si>
    <t>WENZLAWE</t>
  </si>
  <si>
    <t>Eva</t>
  </si>
  <si>
    <t>TROTTIER</t>
  </si>
  <si>
    <t>Kaiya</t>
  </si>
  <si>
    <t>ROBIN</t>
  </si>
  <si>
    <t>Annika</t>
  </si>
  <si>
    <t>Roberts</t>
  </si>
  <si>
    <t>Tessa</t>
  </si>
  <si>
    <t>PRETTO</t>
  </si>
  <si>
    <t>Lauren</t>
  </si>
  <si>
    <t>KELLEY</t>
  </si>
  <si>
    <t>Miranda</t>
  </si>
  <si>
    <t>HELVOIGT</t>
  </si>
  <si>
    <t>Riley</t>
  </si>
  <si>
    <t>PRENTICE</t>
  </si>
  <si>
    <t>Bobbi</t>
  </si>
  <si>
    <t>WOODEN</t>
  </si>
  <si>
    <t>Poppy</t>
  </si>
  <si>
    <t>CLEMENSON</t>
  </si>
  <si>
    <t>Zyah</t>
  </si>
  <si>
    <t>HEALEY</t>
  </si>
  <si>
    <t>Sierr</t>
  </si>
  <si>
    <t>GRANT-LAVERGNE</t>
  </si>
  <si>
    <t>Avery</t>
  </si>
  <si>
    <t>Krumme</t>
  </si>
  <si>
    <t>Double check</t>
  </si>
  <si>
    <t>Copper HP NA</t>
  </si>
  <si>
    <t>Calgary NA HP</t>
  </si>
  <si>
    <t>Aspen HP</t>
  </si>
  <si>
    <t>Mammoth HP</t>
  </si>
  <si>
    <t>Calgary HP WC 1</t>
  </si>
  <si>
    <t>Garrod</t>
  </si>
  <si>
    <t>Tate</t>
  </si>
  <si>
    <t>M18</t>
  </si>
  <si>
    <t>Lynch</t>
  </si>
  <si>
    <t>Benjamin</t>
  </si>
  <si>
    <t>M20</t>
  </si>
  <si>
    <t>Mulvihill</t>
  </si>
  <si>
    <t>Aidan</t>
  </si>
  <si>
    <t>Menning</t>
  </si>
  <si>
    <t xml:space="preserve">Bryce </t>
  </si>
  <si>
    <t>Wilson</t>
  </si>
  <si>
    <t>Leif</t>
  </si>
  <si>
    <t>M30</t>
  </si>
  <si>
    <t>Owen-Mold</t>
  </si>
  <si>
    <t>Landon</t>
  </si>
  <si>
    <t>Christensen</t>
  </si>
  <si>
    <t>Drew</t>
  </si>
  <si>
    <t>Swift</t>
  </si>
  <si>
    <t>Deston</t>
  </si>
  <si>
    <t>Lindsay-Ross</t>
  </si>
  <si>
    <t xml:space="preserve">Stephen </t>
  </si>
  <si>
    <t>Friesen</t>
  </si>
  <si>
    <t>Evan</t>
  </si>
  <si>
    <t>Heslop</t>
  </si>
  <si>
    <t>Matthaeus</t>
  </si>
  <si>
    <t xml:space="preserve">Joel </t>
  </si>
  <si>
    <t>Macnair</t>
  </si>
  <si>
    <t>Mcpherson</t>
  </si>
  <si>
    <t>Dexter</t>
  </si>
  <si>
    <t xml:space="preserve">Steven </t>
  </si>
  <si>
    <t>Mitchell</t>
  </si>
  <si>
    <t>Martin</t>
  </si>
  <si>
    <t>Kai</t>
  </si>
  <si>
    <t>Hennessy</t>
  </si>
  <si>
    <t>Ryder</t>
  </si>
  <si>
    <t>Witvoet</t>
  </si>
  <si>
    <t>Grayson</t>
  </si>
  <si>
    <t>MCKENZIE-WHITE</t>
  </si>
  <si>
    <t>M14</t>
  </si>
  <si>
    <t>Lochlan</t>
  </si>
  <si>
    <t>Basko</t>
  </si>
  <si>
    <t>Cooper</t>
  </si>
  <si>
    <t>Lambert</t>
  </si>
  <si>
    <t>Byron</t>
  </si>
  <si>
    <t>JOHNSON</t>
  </si>
  <si>
    <t>Caleb</t>
  </si>
  <si>
    <t>Miller</t>
  </si>
  <si>
    <t>Luke</t>
  </si>
  <si>
    <t>M16</t>
  </si>
  <si>
    <t>STOLL</t>
  </si>
  <si>
    <t>Kristian</t>
  </si>
  <si>
    <t>DORWARD</t>
  </si>
  <si>
    <t>Roxton</t>
  </si>
  <si>
    <t>Ball</t>
  </si>
  <si>
    <t>Lucas</t>
  </si>
  <si>
    <t>Oliver</t>
  </si>
  <si>
    <t>Jude</t>
  </si>
  <si>
    <t>Paterson</t>
  </si>
  <si>
    <t>Griffin</t>
  </si>
  <si>
    <t>Brown</t>
  </si>
  <si>
    <t>Everett</t>
  </si>
  <si>
    <t>Downs</t>
  </si>
  <si>
    <t>Jesse</t>
  </si>
  <si>
    <t>MACKINNON</t>
  </si>
  <si>
    <t>Mavik</t>
  </si>
  <si>
    <t>WHITTINGTON</t>
  </si>
  <si>
    <t>Andrew</t>
  </si>
  <si>
    <t>BERRY</t>
  </si>
  <si>
    <t>Saxon</t>
  </si>
  <si>
    <t>Catlin</t>
  </si>
  <si>
    <t>Khrystian</t>
  </si>
  <si>
    <t>Knudsgaard</t>
  </si>
  <si>
    <t>ASRAR HAGHIGHI</t>
  </si>
  <si>
    <t>Armaa</t>
  </si>
  <si>
    <t>Atkinson</t>
  </si>
  <si>
    <t>Jackson</t>
  </si>
  <si>
    <t>Raffler</t>
  </si>
  <si>
    <t xml:space="preserve">Emerson </t>
  </si>
  <si>
    <t>WHITE</t>
  </si>
  <si>
    <t>Tain</t>
  </si>
  <si>
    <t>Connor</t>
  </si>
  <si>
    <t>BURGHAM</t>
  </si>
  <si>
    <t>Jack</t>
  </si>
  <si>
    <t>SPENCER</t>
  </si>
  <si>
    <t>BUHLER</t>
  </si>
  <si>
    <t>Yamato</t>
  </si>
  <si>
    <t>Gareau</t>
  </si>
  <si>
    <t>Bartlett</t>
  </si>
  <si>
    <t>HAYES</t>
  </si>
  <si>
    <t>William</t>
  </si>
  <si>
    <t>KRUMME</t>
  </si>
  <si>
    <t>Elijah</t>
  </si>
  <si>
    <t>NOVECOSKY</t>
  </si>
  <si>
    <t>Ben</t>
  </si>
  <si>
    <t>BOYD</t>
  </si>
  <si>
    <t>DOMARESKI</t>
  </si>
  <si>
    <t>Kalen</t>
  </si>
  <si>
    <t>COOPER</t>
  </si>
  <si>
    <t>Owen</t>
  </si>
  <si>
    <t>LARSON</t>
  </si>
  <si>
    <t>Hunter</t>
  </si>
  <si>
    <t>GUILD</t>
  </si>
  <si>
    <t>Simon</t>
  </si>
  <si>
    <t>Joshua</t>
  </si>
  <si>
    <t>HALL</t>
  </si>
  <si>
    <t>Rylan</t>
  </si>
  <si>
    <t>LONGSTREET</t>
  </si>
  <si>
    <t>Leo</t>
  </si>
  <si>
    <t>CHIU</t>
  </si>
  <si>
    <t>Boaz</t>
  </si>
  <si>
    <t>James</t>
  </si>
  <si>
    <t>DOOLEY</t>
  </si>
  <si>
    <t>Sam</t>
  </si>
  <si>
    <t>Sekin</t>
  </si>
  <si>
    <t>Kazuki</t>
  </si>
  <si>
    <t>HUSEBY</t>
  </si>
  <si>
    <t>Morgan</t>
  </si>
  <si>
    <t>HAWRYS</t>
  </si>
  <si>
    <t>Will</t>
  </si>
  <si>
    <t>Henderson</t>
  </si>
  <si>
    <t>Finn</t>
  </si>
  <si>
    <t>MOORE</t>
  </si>
  <si>
    <t>Oscar</t>
  </si>
  <si>
    <t>MARTIN</t>
  </si>
  <si>
    <t>Jacob</t>
  </si>
  <si>
    <t>REICHERT</t>
  </si>
  <si>
    <t>Ty</t>
  </si>
  <si>
    <t>MILLER</t>
  </si>
  <si>
    <t>Jaxson</t>
  </si>
  <si>
    <t>KENDELL</t>
  </si>
  <si>
    <t>NICOL</t>
  </si>
  <si>
    <t>Liam</t>
  </si>
  <si>
    <t>MACDONALD</t>
  </si>
  <si>
    <t>Fisher</t>
  </si>
  <si>
    <t>FRIESEN</t>
  </si>
  <si>
    <t>Bennett</t>
  </si>
  <si>
    <t>FAVREAU</t>
  </si>
  <si>
    <t>Theodore</t>
  </si>
  <si>
    <t>HAMPSHIRE-MCLURG</t>
  </si>
  <si>
    <t>EDWARDS</t>
  </si>
  <si>
    <t>Michael</t>
  </si>
  <si>
    <t>Ollie</t>
  </si>
  <si>
    <t>JORDAN</t>
  </si>
  <si>
    <t>Spencer</t>
  </si>
  <si>
    <t>BRAKE</t>
  </si>
  <si>
    <t>Graham</t>
  </si>
  <si>
    <t>SIMPSON</t>
  </si>
  <si>
    <t>Yohan</t>
  </si>
  <si>
    <t>LETENDRE</t>
  </si>
  <si>
    <t>Boone</t>
  </si>
  <si>
    <t>Alec</t>
  </si>
  <si>
    <t>ANDREWS</t>
  </si>
  <si>
    <t>Kylar</t>
  </si>
  <si>
    <t>STIRLING</t>
  </si>
  <si>
    <t>Garrett</t>
  </si>
  <si>
    <t>VAN SCHALM</t>
  </si>
  <si>
    <t>Brandon</t>
  </si>
  <si>
    <t>Lev</t>
  </si>
  <si>
    <t>CRUIKSHANK</t>
  </si>
  <si>
    <t>Lars</t>
  </si>
  <si>
    <t>KIMMINS</t>
  </si>
  <si>
    <t>BOUMA</t>
  </si>
  <si>
    <t>Rhett</t>
  </si>
  <si>
    <t>YEO</t>
  </si>
  <si>
    <t>Raleigh</t>
  </si>
  <si>
    <t>THOMPSON</t>
  </si>
  <si>
    <t>COLBECK</t>
  </si>
  <si>
    <t>Ambrose</t>
  </si>
  <si>
    <t>ISAAC</t>
  </si>
  <si>
    <t>Keegan</t>
  </si>
  <si>
    <t>Finley</t>
  </si>
  <si>
    <t>NICKERSON</t>
  </si>
  <si>
    <t>DRYBOROUGH</t>
  </si>
  <si>
    <t>WANNAMAKER</t>
  </si>
  <si>
    <t>HYDE</t>
  </si>
  <si>
    <t>MARKLE</t>
  </si>
  <si>
    <t>Triggs</t>
  </si>
  <si>
    <t>Lee</t>
  </si>
  <si>
    <t>Findley</t>
  </si>
  <si>
    <t>YOUCK</t>
  </si>
  <si>
    <t>Zenin</t>
  </si>
  <si>
    <t>Enders</t>
  </si>
  <si>
    <t>Pierce</t>
  </si>
  <si>
    <t>U12</t>
  </si>
  <si>
    <t>Germana</t>
  </si>
  <si>
    <t>Noah</t>
  </si>
  <si>
    <t>PARCHER</t>
  </si>
  <si>
    <t>Micgill</t>
  </si>
  <si>
    <t>Berry</t>
  </si>
  <si>
    <t>SINGER-LOWRIE</t>
  </si>
  <si>
    <t>Finian</t>
  </si>
  <si>
    <t>UNGER</t>
  </si>
  <si>
    <t>Quinn</t>
  </si>
  <si>
    <t>WOOD</t>
  </si>
  <si>
    <t>Sun Peaks</t>
  </si>
  <si>
    <t>Slopestyle</t>
  </si>
  <si>
    <t>Women</t>
  </si>
  <si>
    <t>Place</t>
  </si>
  <si>
    <t>Last Name</t>
  </si>
  <si>
    <t>First Name</t>
  </si>
  <si>
    <t>Scores</t>
  </si>
  <si>
    <t>Points</t>
  </si>
  <si>
    <t>HOIVIK</t>
  </si>
  <si>
    <t>HORN</t>
  </si>
  <si>
    <t>F14</t>
  </si>
  <si>
    <t>Men</t>
  </si>
  <si>
    <t>BALL</t>
  </si>
  <si>
    <t>CHRISTENSEN</t>
  </si>
  <si>
    <t>PATERSON</t>
  </si>
  <si>
    <t>WITVOET</t>
  </si>
  <si>
    <t>GAREAU</t>
  </si>
  <si>
    <t>LAMBERT</t>
  </si>
  <si>
    <t>CATLIN</t>
  </si>
  <si>
    <t>OLIVER</t>
  </si>
  <si>
    <t>dns</t>
  </si>
  <si>
    <t>Big Air</t>
  </si>
  <si>
    <t>HOM</t>
  </si>
  <si>
    <t xml:space="preserve">Sun Peaks </t>
  </si>
  <si>
    <t>Fernie</t>
  </si>
  <si>
    <t>ROBERTS</t>
  </si>
  <si>
    <t>OWEN-MOLD</t>
  </si>
  <si>
    <t>HENNESSY</t>
  </si>
  <si>
    <t>BASKO</t>
  </si>
  <si>
    <t>MCPHERSON</t>
  </si>
  <si>
    <t>KNUDSGAARD</t>
  </si>
  <si>
    <t>ATKINSON</t>
  </si>
  <si>
    <t>BARTLETT</t>
  </si>
  <si>
    <t>Silverstar</t>
  </si>
  <si>
    <t>Silver Star</t>
  </si>
  <si>
    <t xml:space="preserve">NorAm Copper- Slopestyle </t>
  </si>
  <si>
    <t>Nor Am Copper Halfpipe</t>
  </si>
  <si>
    <t>Nor Am Calgary Halfpipe</t>
  </si>
  <si>
    <t>Nor Am Calgary Slopestyle</t>
  </si>
  <si>
    <t xml:space="preserve">Nor Am Aspen Halfpipe </t>
  </si>
  <si>
    <t xml:space="preserve">NorAm Aspen- Slopestyle </t>
  </si>
  <si>
    <t xml:space="preserve">Nor Am Mammoth Halfpipe </t>
  </si>
  <si>
    <t>Nor Am Mammoth Slopestyle</t>
  </si>
  <si>
    <t>Nor Am Mammoth Big Air</t>
  </si>
  <si>
    <t>Nor Am Stoneham Slopestyle</t>
  </si>
  <si>
    <t>Nor Am Stoneham  Big Air</t>
  </si>
  <si>
    <t>Formatted</t>
  </si>
  <si>
    <t>Gender</t>
  </si>
  <si>
    <t>Mitchelle</t>
  </si>
  <si>
    <t>Steven</t>
  </si>
  <si>
    <t>M</t>
  </si>
  <si>
    <t>Preet</t>
  </si>
  <si>
    <t>F</t>
  </si>
  <si>
    <t xml:space="preserve">Benjamin </t>
  </si>
  <si>
    <t xml:space="preserve">Martin </t>
  </si>
  <si>
    <t>Mattheus</t>
  </si>
  <si>
    <t>DNS</t>
  </si>
  <si>
    <t xml:space="preserve">Leif </t>
  </si>
  <si>
    <t xml:space="preserve">Wilson </t>
  </si>
  <si>
    <t xml:space="preserve">Skye </t>
  </si>
  <si>
    <t>Bryce</t>
  </si>
  <si>
    <t xml:space="preserve">Menning </t>
  </si>
  <si>
    <t xml:space="preserve">Zoe </t>
  </si>
  <si>
    <t>Joel</t>
  </si>
  <si>
    <t>MacNair</t>
  </si>
  <si>
    <t>World Cup</t>
  </si>
  <si>
    <t>NorAm/ Junior Worlds</t>
  </si>
  <si>
    <t>Canada Cups</t>
  </si>
  <si>
    <t>Junior Nationals</t>
  </si>
  <si>
    <t>Provincial</t>
  </si>
  <si>
    <t>Regional</t>
  </si>
  <si>
    <t>Yukon - Slopestyle</t>
  </si>
  <si>
    <t>Yukon- Big Air</t>
  </si>
  <si>
    <t xml:space="preserve">Sun Peaks Big Air </t>
  </si>
  <si>
    <t>Sun Peaks Slopestyle</t>
  </si>
  <si>
    <t>Horseshoe - Slopestyle</t>
  </si>
  <si>
    <t>Horseshoe- Big Air</t>
  </si>
  <si>
    <t>Mulvhill</t>
  </si>
  <si>
    <t xml:space="preserve">Eliza </t>
  </si>
  <si>
    <t xml:space="preserve">Kristin </t>
  </si>
  <si>
    <t>Rhyder</t>
  </si>
  <si>
    <t>Mckenzie-White</t>
  </si>
  <si>
    <t xml:space="preserve">Cooper </t>
  </si>
  <si>
    <t>Emerson</t>
  </si>
  <si>
    <t xml:space="preserve">Jackson </t>
  </si>
  <si>
    <t xml:space="preserve">Atkinson </t>
  </si>
  <si>
    <t xml:space="preserve">Macnair </t>
  </si>
  <si>
    <t>Kristinan</t>
  </si>
  <si>
    <t xml:space="preserve"> Knudsgaard </t>
  </si>
  <si>
    <t xml:space="preserve">Lochlan </t>
  </si>
  <si>
    <t xml:space="preserve">Emily </t>
  </si>
  <si>
    <t xml:space="preserve">Jack </t>
  </si>
  <si>
    <t xml:space="preserve">Burgham </t>
  </si>
  <si>
    <t>Everette</t>
  </si>
  <si>
    <t>Calgary Halfpipe 1</t>
  </si>
  <si>
    <t xml:space="preserve">Lynch </t>
  </si>
  <si>
    <t>Athlete ID</t>
  </si>
  <si>
    <t>Slopestyle Place</t>
  </si>
  <si>
    <t>Slopestyle Points</t>
  </si>
  <si>
    <t>Big Air Place</t>
  </si>
  <si>
    <t>Big Air Points</t>
  </si>
  <si>
    <t>Halfpipe Place</t>
  </si>
  <si>
    <t xml:space="preserve">Halfpipe Point </t>
  </si>
  <si>
    <t>Big AIr</t>
  </si>
  <si>
    <t>Jordan</t>
  </si>
  <si>
    <t xml:space="preserve">Aidan </t>
  </si>
  <si>
    <t>Athlete</t>
  </si>
  <si>
    <t xml:space="preserve">Event Missed </t>
  </si>
  <si>
    <t>2022 Points Applied</t>
  </si>
  <si>
    <t xml:space="preserve">Kai Martin </t>
  </si>
  <si>
    <t>Yukon CC</t>
  </si>
  <si>
    <t xml:space="preserve">Leif Wilson </t>
  </si>
  <si>
    <t xml:space="preserve">Skye Clarke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</si>
</sst>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color rgb="FF000000"/>
      <name val="Calibri"/>
      <scheme val="minor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trike/>
      <sz val="9"/>
      <color theme="1"/>
      <name val="Calibri"/>
      <family val="2"/>
    </font>
    <font>
      <strike/>
      <sz val="9"/>
      <color rgb="FF00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Oi"/>
    </font>
    <font>
      <b/>
      <strike/>
      <sz val="9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000000"/>
      <name val="Helvetica Neue"/>
      <family val="2"/>
    </font>
    <font>
      <sz val="7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DD7E6B"/>
        <bgColor rgb="FFDD7E6B"/>
      </patternFill>
    </fill>
    <fill>
      <patternFill patternType="solid">
        <fgColor rgb="FFC9DAF8"/>
        <bgColor rgb="FFC9DAF8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9FC5E8"/>
        <bgColor rgb="FF9FC5E8"/>
      </patternFill>
    </fill>
    <fill>
      <patternFill patternType="solid">
        <fgColor rgb="FFD5A6BD"/>
        <bgColor rgb="FFD5A6BD"/>
      </patternFill>
    </fill>
    <fill>
      <patternFill patternType="solid">
        <fgColor rgb="FF6AA84F"/>
        <bgColor rgb="FF6AA84F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theme="0"/>
        <bgColor theme="0"/>
      </patternFill>
    </fill>
    <fill>
      <patternFill patternType="solid">
        <fgColor rgb="FFBF8F00"/>
        <bgColor rgb="FFBF8F00"/>
      </patternFill>
    </fill>
    <fill>
      <patternFill patternType="solid">
        <fgColor rgb="FF833C0C"/>
        <bgColor rgb="FF833C0C"/>
      </patternFill>
    </fill>
    <fill>
      <patternFill patternType="solid">
        <fgColor rgb="FF1F4E78"/>
        <bgColor rgb="FF1F4E78"/>
      </patternFill>
    </fill>
    <fill>
      <patternFill patternType="solid">
        <fgColor rgb="FF375623"/>
        <bgColor rgb="FF375623"/>
      </patternFill>
    </fill>
    <fill>
      <patternFill patternType="solid">
        <fgColor rgb="FF222B35"/>
        <bgColor rgb="FF222B35"/>
      </patternFill>
    </fill>
    <fill>
      <patternFill patternType="solid">
        <fgColor rgb="FF757171"/>
        <bgColor rgb="FF757171"/>
      </patternFill>
    </fill>
  </fills>
  <borders count="3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000000"/>
      </right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5" fillId="10" borderId="6" xfId="0" applyFont="1" applyFill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11" borderId="0" xfId="0" applyFont="1" applyFill="1"/>
    <xf numFmtId="0" fontId="5" fillId="0" borderId="0" xfId="0" applyFont="1" applyAlignment="1">
      <alignment horizontal="right"/>
    </xf>
    <xf numFmtId="0" fontId="6" fillId="11" borderId="0" xfId="0" applyFont="1" applyFill="1" applyAlignment="1">
      <alignment horizontal="right"/>
    </xf>
    <xf numFmtId="0" fontId="6" fillId="8" borderId="7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12" borderId="6" xfId="0" applyFont="1" applyFill="1" applyBorder="1"/>
    <xf numFmtId="0" fontId="6" fillId="0" borderId="0" xfId="0" applyFont="1" applyAlignment="1">
      <alignment horizontal="left"/>
    </xf>
    <xf numFmtId="0" fontId="5" fillId="8" borderId="7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6" xfId="0" applyFont="1" applyBorder="1"/>
    <xf numFmtId="0" fontId="5" fillId="10" borderId="0" xfId="0" applyFont="1" applyFill="1"/>
    <xf numFmtId="0" fontId="5" fillId="11" borderId="0" xfId="0" applyFont="1" applyFill="1" applyAlignment="1">
      <alignment horizontal="right"/>
    </xf>
    <xf numFmtId="0" fontId="7" fillId="11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13" borderId="0" xfId="0" applyFont="1" applyFill="1"/>
    <xf numFmtId="0" fontId="5" fillId="13" borderId="0" xfId="0" applyFont="1" applyFill="1" applyAlignment="1">
      <alignment horizontal="right"/>
    </xf>
    <xf numFmtId="0" fontId="6" fillId="13" borderId="0" xfId="0" applyFont="1" applyFill="1" applyAlignment="1">
      <alignment horizontal="right"/>
    </xf>
    <xf numFmtId="0" fontId="6" fillId="12" borderId="6" xfId="0" applyFont="1" applyFill="1" applyBorder="1" applyAlignment="1">
      <alignment horizontal="right"/>
    </xf>
    <xf numFmtId="0" fontId="6" fillId="8" borderId="8" xfId="0" applyFont="1" applyFill="1" applyBorder="1" applyAlignment="1">
      <alignment horizontal="center"/>
    </xf>
    <xf numFmtId="0" fontId="6" fillId="12" borderId="9" xfId="0" applyFont="1" applyFill="1" applyBorder="1"/>
    <xf numFmtId="0" fontId="2" fillId="0" borderId="10" xfId="0" applyFont="1" applyBorder="1" applyAlignment="1">
      <alignment horizontal="left"/>
    </xf>
    <xf numFmtId="0" fontId="2" fillId="8" borderId="6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0" borderId="13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11" borderId="0" xfId="0" applyFont="1" applyFill="1"/>
    <xf numFmtId="0" fontId="7" fillId="11" borderId="0" xfId="0" applyFont="1" applyFill="1" applyAlignment="1">
      <alignment horizontal="left"/>
    </xf>
    <xf numFmtId="0" fontId="4" fillId="11" borderId="0" xfId="0" applyFont="1" applyFill="1" applyAlignment="1">
      <alignment horizontal="center"/>
    </xf>
    <xf numFmtId="0" fontId="6" fillId="0" borderId="10" xfId="0" applyFont="1" applyBorder="1"/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10" xfId="0" applyFont="1" applyBorder="1"/>
    <xf numFmtId="0" fontId="5" fillId="0" borderId="13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6" fillId="11" borderId="10" xfId="0" applyFont="1" applyFill="1" applyBorder="1" applyAlignment="1">
      <alignment horizontal="left"/>
    </xf>
    <xf numFmtId="0" fontId="2" fillId="11" borderId="0" xfId="0" applyFont="1" applyFill="1" applyAlignment="1">
      <alignment horizontal="right"/>
    </xf>
    <xf numFmtId="0" fontId="6" fillId="11" borderId="10" xfId="0" applyFont="1" applyFill="1" applyBorder="1"/>
    <xf numFmtId="0" fontId="6" fillId="11" borderId="10" xfId="0" applyFont="1" applyFill="1" applyBorder="1" applyAlignment="1">
      <alignment horizontal="right"/>
    </xf>
    <xf numFmtId="0" fontId="6" fillId="0" borderId="13" xfId="0" applyFont="1" applyBorder="1"/>
    <xf numFmtId="0" fontId="2" fillId="11" borderId="10" xfId="0" applyFont="1" applyFill="1" applyBorder="1" applyAlignment="1">
      <alignment horizontal="right"/>
    </xf>
    <xf numFmtId="0" fontId="10" fillId="0" borderId="0" xfId="0" applyFont="1"/>
    <xf numFmtId="0" fontId="11" fillId="0" borderId="10" xfId="0" applyFont="1" applyBorder="1" applyAlignment="1">
      <alignment horizontal="right"/>
    </xf>
    <xf numFmtId="0" fontId="11" fillId="11" borderId="10" xfId="0" applyFont="1" applyFill="1" applyBorder="1" applyAlignment="1">
      <alignment horizontal="right"/>
    </xf>
    <xf numFmtId="0" fontId="11" fillId="11" borderId="13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6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11" fillId="11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13" borderId="6" xfId="0" applyFont="1" applyFill="1" applyBorder="1"/>
    <xf numFmtId="0" fontId="4" fillId="0" borderId="0" xfId="0" applyFont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13" fillId="0" borderId="0" xfId="0" applyFont="1"/>
    <xf numFmtId="0" fontId="6" fillId="0" borderId="20" xfId="0" applyFont="1" applyBorder="1"/>
    <xf numFmtId="0" fontId="1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13" fillId="0" borderId="21" xfId="0" applyFont="1" applyBorder="1"/>
    <xf numFmtId="0" fontId="10" fillId="0" borderId="21" xfId="0" applyFont="1" applyBorder="1"/>
    <xf numFmtId="0" fontId="6" fillId="0" borderId="21" xfId="0" applyFont="1" applyBorder="1"/>
    <xf numFmtId="0" fontId="1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9" fillId="0" borderId="0" xfId="0" applyFont="1"/>
    <xf numFmtId="0" fontId="16" fillId="0" borderId="0" xfId="0" applyFont="1"/>
    <xf numFmtId="0" fontId="5" fillId="0" borderId="20" xfId="0" applyFont="1" applyBorder="1"/>
    <xf numFmtId="0" fontId="17" fillId="0" borderId="0" xfId="0" applyFont="1" applyAlignment="1">
      <alignment horizontal="right"/>
    </xf>
    <xf numFmtId="0" fontId="10" fillId="0" borderId="25" xfId="0" applyFont="1" applyBorder="1"/>
    <xf numFmtId="0" fontId="10" fillId="0" borderId="14" xfId="0" applyFont="1" applyBorder="1"/>
    <xf numFmtId="0" fontId="10" fillId="0" borderId="26" xfId="0" applyFont="1" applyBorder="1"/>
    <xf numFmtId="0" fontId="10" fillId="0" borderId="27" xfId="0" applyFont="1" applyBorder="1"/>
    <xf numFmtId="0" fontId="18" fillId="0" borderId="14" xfId="0" applyFont="1" applyBorder="1" applyAlignment="1">
      <alignment horizontal="right"/>
    </xf>
    <xf numFmtId="0" fontId="6" fillId="0" borderId="14" xfId="0" applyFont="1" applyBorder="1"/>
    <xf numFmtId="0" fontId="10" fillId="0" borderId="0" xfId="0" applyFont="1" applyAlignment="1">
      <alignment horizontal="right"/>
    </xf>
    <xf numFmtId="0" fontId="10" fillId="0" borderId="28" xfId="0" applyFont="1" applyBorder="1"/>
    <xf numFmtId="0" fontId="10" fillId="0" borderId="20" xfId="0" applyFont="1" applyBorder="1"/>
    <xf numFmtId="0" fontId="10" fillId="0" borderId="29" xfId="0" applyFont="1" applyBorder="1"/>
    <xf numFmtId="0" fontId="18" fillId="0" borderId="29" xfId="0" applyFont="1" applyBorder="1" applyAlignment="1">
      <alignment horizontal="right"/>
    </xf>
    <xf numFmtId="0" fontId="21" fillId="0" borderId="0" xfId="0" applyFont="1"/>
    <xf numFmtId="0" fontId="10" fillId="0" borderId="0" xfId="0" applyFont="1" applyAlignment="1">
      <alignment horizontal="left"/>
    </xf>
    <xf numFmtId="0" fontId="22" fillId="0" borderId="0" xfId="0" applyFont="1"/>
    <xf numFmtId="0" fontId="23" fillId="14" borderId="6" xfId="0" applyFont="1" applyFill="1" applyBorder="1"/>
    <xf numFmtId="0" fontId="23" fillId="15" borderId="6" xfId="0" applyFont="1" applyFill="1" applyBorder="1"/>
    <xf numFmtId="0" fontId="23" fillId="16" borderId="6" xfId="0" applyFont="1" applyFill="1" applyBorder="1"/>
    <xf numFmtId="0" fontId="23" fillId="17" borderId="6" xfId="0" applyFont="1" applyFill="1" applyBorder="1"/>
    <xf numFmtId="0" fontId="23" fillId="18" borderId="6" xfId="0" applyFont="1" applyFill="1" applyBorder="1"/>
    <xf numFmtId="0" fontId="18" fillId="14" borderId="6" xfId="0" applyFont="1" applyFill="1" applyBorder="1" applyAlignment="1">
      <alignment horizontal="right"/>
    </xf>
    <xf numFmtId="0" fontId="18" fillId="15" borderId="6" xfId="0" applyFont="1" applyFill="1" applyBorder="1" applyAlignment="1">
      <alignment horizontal="right"/>
    </xf>
    <xf numFmtId="0" fontId="18" fillId="16" borderId="6" xfId="0" applyFont="1" applyFill="1" applyBorder="1" applyAlignment="1">
      <alignment horizontal="right"/>
    </xf>
    <xf numFmtId="0" fontId="18" fillId="17" borderId="6" xfId="0" applyFont="1" applyFill="1" applyBorder="1" applyAlignment="1">
      <alignment horizontal="right"/>
    </xf>
    <xf numFmtId="0" fontId="18" fillId="18" borderId="6" xfId="0" applyFont="1" applyFill="1" applyBorder="1" applyAlignment="1">
      <alignment horizontal="right"/>
    </xf>
    <xf numFmtId="0" fontId="23" fillId="19" borderId="6" xfId="0" applyFont="1" applyFill="1" applyBorder="1"/>
    <xf numFmtId="0" fontId="18" fillId="19" borderId="6" xfId="0" applyFont="1" applyFill="1" applyBorder="1"/>
    <xf numFmtId="0" fontId="6" fillId="0" borderId="26" xfId="0" applyFont="1" applyBorder="1"/>
    <xf numFmtId="0" fontId="6" fillId="0" borderId="32" xfId="0" applyFont="1" applyBorder="1"/>
    <xf numFmtId="0" fontId="6" fillId="0" borderId="28" xfId="0" applyFont="1" applyBorder="1"/>
    <xf numFmtId="0" fontId="6" fillId="0" borderId="33" xfId="0" applyFont="1" applyBorder="1"/>
    <xf numFmtId="0" fontId="6" fillId="0" borderId="29" xfId="0" applyFont="1" applyBorder="1"/>
    <xf numFmtId="0" fontId="6" fillId="0" borderId="3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4" fillId="11" borderId="27" xfId="0" applyFont="1" applyFill="1" applyBorder="1" applyAlignment="1">
      <alignment horizontal="center"/>
    </xf>
    <xf numFmtId="0" fontId="24" fillId="11" borderId="2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25" xfId="0" applyFont="1" applyBorder="1" applyAlignment="1">
      <alignment horizontal="center"/>
    </xf>
    <xf numFmtId="0" fontId="6" fillId="0" borderId="25" xfId="0" applyFont="1" applyBorder="1"/>
    <xf numFmtId="0" fontId="6" fillId="0" borderId="14" xfId="0" applyFont="1" applyBorder="1" applyAlignment="1">
      <alignment horizontal="center"/>
    </xf>
    <xf numFmtId="0" fontId="5" fillId="11" borderId="0" xfId="0" applyFont="1" applyFill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24" fillId="11" borderId="14" xfId="0" applyFont="1" applyFill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13" borderId="6" xfId="0" applyFont="1" applyFill="1" applyBorder="1"/>
    <xf numFmtId="0" fontId="5" fillId="13" borderId="6" xfId="0" applyFont="1" applyFill="1" applyBorder="1" applyAlignment="1">
      <alignment horizontal="right"/>
    </xf>
    <xf numFmtId="0" fontId="25" fillId="0" borderId="0" xfId="0" applyFont="1"/>
    <xf numFmtId="0" fontId="26" fillId="0" borderId="0" xfId="0" applyFont="1" applyAlignment="1">
      <alignment horizontal="right"/>
    </xf>
    <xf numFmtId="0" fontId="18" fillId="0" borderId="0" xfId="0" applyFont="1"/>
    <xf numFmtId="0" fontId="27" fillId="0" borderId="0" xfId="0" applyFont="1"/>
    <xf numFmtId="0" fontId="28" fillId="0" borderId="0" xfId="0" applyFont="1"/>
    <xf numFmtId="0" fontId="5" fillId="11" borderId="6" xfId="0" applyFont="1" applyFill="1" applyBorder="1" applyAlignment="1">
      <alignment horizontal="left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5" fillId="0" borderId="1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11" borderId="0" xfId="0" applyFont="1" applyFill="1" applyAlignment="1">
      <alignment horizontal="left"/>
    </xf>
    <xf numFmtId="0" fontId="5" fillId="0" borderId="29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24" fillId="11" borderId="10" xfId="0" applyFont="1" applyFill="1" applyBorder="1" applyAlignment="1">
      <alignment horizontal="right"/>
    </xf>
    <xf numFmtId="0" fontId="5" fillId="0" borderId="0" xfId="0" applyFont="1"/>
    <xf numFmtId="0" fontId="0" fillId="0" borderId="0" xfId="0"/>
    <xf numFmtId="0" fontId="10" fillId="0" borderId="22" xfId="0" applyFont="1" applyBorder="1" applyAlignment="1">
      <alignment horizontal="center"/>
    </xf>
    <xf numFmtId="0" fontId="20" fillId="0" borderId="23" xfId="0" applyFont="1" applyBorder="1"/>
    <xf numFmtId="0" fontId="20" fillId="0" borderId="24" xfId="0" applyFont="1" applyBorder="1"/>
    <xf numFmtId="0" fontId="18" fillId="14" borderId="30" xfId="0" applyFont="1" applyFill="1" applyBorder="1"/>
    <xf numFmtId="0" fontId="20" fillId="0" borderId="31" xfId="0" applyFont="1" applyBorder="1"/>
    <xf numFmtId="0" fontId="18" fillId="15" borderId="30" xfId="0" applyFont="1" applyFill="1" applyBorder="1"/>
    <xf numFmtId="0" fontId="18" fillId="16" borderId="30" xfId="0" applyFont="1" applyFill="1" applyBorder="1"/>
    <xf numFmtId="0" fontId="18" fillId="17" borderId="30" xfId="0" applyFont="1" applyFill="1" applyBorder="1"/>
    <xf numFmtId="0" fontId="18" fillId="18" borderId="30" xfId="0" applyFont="1" applyFill="1" applyBorder="1"/>
    <xf numFmtId="0" fontId="2" fillId="0" borderId="26" xfId="0" applyFont="1" applyBorder="1" applyAlignment="1">
      <alignment horizontal="center"/>
    </xf>
    <xf numFmtId="0" fontId="20" fillId="0" borderId="27" xfId="0" applyFont="1" applyBorder="1"/>
    <xf numFmtId="0" fontId="2" fillId="0" borderId="26" xfId="0" applyFont="1" applyBorder="1" applyAlignment="1">
      <alignment horizontal="center" wrapText="1"/>
    </xf>
    <xf numFmtId="0" fontId="4" fillId="11" borderId="0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0" fillId="0" borderId="0" xfId="0" applyFont="1" applyBorder="1"/>
    <xf numFmtId="0" fontId="11" fillId="11" borderId="0" xfId="0" applyFont="1" applyFill="1" applyBorder="1" applyAlignment="1">
      <alignment horizontal="right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99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14.3984375" defaultRowHeight="15" customHeight="1"/>
  <cols>
    <col min="1" max="1" width="5.796875" customWidth="1"/>
    <col min="2" max="3" width="10.796875" customWidth="1"/>
    <col min="4" max="4" width="17" customWidth="1"/>
    <col min="5" max="5" width="13.796875" customWidth="1"/>
    <col min="6" max="6" width="12.59765625" customWidth="1"/>
    <col min="7" max="7" width="11.796875" customWidth="1"/>
    <col min="8" max="8" width="13.59765625" customWidth="1"/>
    <col min="9" max="9" width="16.19921875" customWidth="1"/>
    <col min="10" max="36" width="10.796875" customWidth="1"/>
    <col min="37" max="37" width="2.796875" customWidth="1"/>
  </cols>
  <sheetData>
    <row r="1" spans="1:37" ht="15.75" customHeight="1">
      <c r="A1" s="1" t="s">
        <v>0</v>
      </c>
      <c r="B1" s="2"/>
      <c r="C1" s="2" t="s">
        <v>1</v>
      </c>
      <c r="D1" s="2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6" t="s">
        <v>16</v>
      </c>
      <c r="S1" s="7" t="s">
        <v>17</v>
      </c>
      <c r="T1" s="7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9" t="s">
        <v>23</v>
      </c>
      <c r="Z1" s="9" t="s">
        <v>24</v>
      </c>
      <c r="AA1" s="10" t="s">
        <v>25</v>
      </c>
      <c r="AB1" s="11" t="s">
        <v>26</v>
      </c>
      <c r="AC1" s="11" t="s">
        <v>27</v>
      </c>
      <c r="AD1" s="12" t="s">
        <v>28</v>
      </c>
      <c r="AE1" s="12" t="s">
        <v>29</v>
      </c>
      <c r="AF1" s="13">
        <v>1</v>
      </c>
      <c r="AG1" s="14">
        <v>2</v>
      </c>
      <c r="AH1" s="14">
        <v>3</v>
      </c>
      <c r="AI1" s="14">
        <v>4</v>
      </c>
      <c r="AJ1" s="15" t="s">
        <v>30</v>
      </c>
      <c r="AK1" s="16"/>
    </row>
    <row r="2" spans="1:37" ht="15.75" customHeight="1">
      <c r="A2" s="17">
        <f t="shared" ref="A2:A37" si="0">RANK(AJ2,AJ$2:AJ$67,0)</f>
        <v>1</v>
      </c>
      <c r="B2" s="18" t="str">
        <f t="shared" ref="B2:B37" si="1">CONCATENATE(D2,C2)</f>
        <v xml:space="preserve">PeetJordan </v>
      </c>
      <c r="C2" s="19" t="s">
        <v>31</v>
      </c>
      <c r="D2" s="19" t="s">
        <v>32</v>
      </c>
      <c r="E2" s="20" t="s">
        <v>33</v>
      </c>
      <c r="F2" s="21">
        <f>IF(ISNA(VLOOKUP($B2,'Timber Tour'!$A$108:$G$131,6,FALSE)),0,(VLOOKUP($B2,'Timber Tour'!$A$108:$G$131,6,FALSE)))</f>
        <v>0</v>
      </c>
      <c r="G2" s="21">
        <f>IF(ISNA(VLOOKUP($B2,'Timber Tour'!$A$4:$G$28,6,FALSE)),0,(VLOOKUP($B2,'Timber Tour'!$A$4:$G$28,6,FALSE)))</f>
        <v>0</v>
      </c>
      <c r="H2" s="21">
        <f>IF(ISNA(VLOOKUP($B2,'Timber Tour'!$A$227:$G$245,6,FALSE)),0,(VLOOKUP($B2,'Timber Tour'!$A$227:$G$245,6,FALSE)))</f>
        <v>0</v>
      </c>
      <c r="I2" s="21">
        <f>IF(ISNA(VLOOKUP($B2,'Timber Tour'!$A$205:$G$222,6,FALSE)),0,(VLOOKUP($B2,'Timber Tour'!$A$205:$G$222,6,FALSE)))</f>
        <v>0</v>
      </c>
      <c r="J2" s="18"/>
      <c r="K2" s="18"/>
      <c r="L2" s="18">
        <v>580.34</v>
      </c>
      <c r="M2" s="18">
        <v>610.88</v>
      </c>
      <c r="N2" s="18"/>
      <c r="O2" s="21"/>
      <c r="P2" s="18"/>
      <c r="Q2" s="18"/>
      <c r="R2" s="18">
        <v>723.15</v>
      </c>
      <c r="S2" s="21">
        <v>800.01</v>
      </c>
      <c r="T2" s="18">
        <v>784.01</v>
      </c>
      <c r="U2" s="18"/>
      <c r="V2" s="18"/>
      <c r="W2" s="18"/>
      <c r="X2" s="18"/>
      <c r="Y2" s="18"/>
      <c r="Z2" s="18"/>
      <c r="AA2" s="18"/>
      <c r="AB2" s="21">
        <v>750</v>
      </c>
      <c r="AC2" s="21">
        <v>676.88</v>
      </c>
      <c r="AD2" s="22">
        <v>0</v>
      </c>
      <c r="AE2" s="22">
        <v>0</v>
      </c>
      <c r="AF2" s="23">
        <f t="shared" ref="AF2:AF37" si="2">MAX(F2:AE2)</f>
        <v>800.01</v>
      </c>
      <c r="AG2" s="24">
        <f t="shared" ref="AG2:AG3" si="3">LARGE(F2:AE2,2)</f>
        <v>784.01</v>
      </c>
      <c r="AH2" s="24">
        <f t="shared" ref="AH2:AH37" si="4">LARGE(F2:AE2,3)</f>
        <v>750</v>
      </c>
      <c r="AI2" s="24">
        <f>LARGE(F2:AC2,4)</f>
        <v>723.15</v>
      </c>
      <c r="AJ2" s="25">
        <f t="shared" ref="AJ2:AJ37" si="5">SUM(AF2:AI2)</f>
        <v>3057.17</v>
      </c>
      <c r="AK2" s="16"/>
    </row>
    <row r="3" spans="1:37" ht="15.75" customHeight="1">
      <c r="A3" s="17">
        <f t="shared" si="0"/>
        <v>2</v>
      </c>
      <c r="B3" s="18" t="str">
        <f t="shared" si="1"/>
        <v>HeaveyCaoimhe</v>
      </c>
      <c r="C3" s="18" t="s">
        <v>34</v>
      </c>
      <c r="D3" s="18" t="s">
        <v>35</v>
      </c>
      <c r="E3" s="26" t="s">
        <v>33</v>
      </c>
      <c r="F3" s="21">
        <f>IF(ISNA(VLOOKUP($B3,'Timber Tour'!$A$108:$G$131,6,FALSE)),0,(VLOOKUP($B3,'Timber Tour'!$A$108:$G$131,6,FALSE)))</f>
        <v>0</v>
      </c>
      <c r="G3" s="21">
        <f>IF(ISNA(VLOOKUP($B3,'Timber Tour'!$A$4:$G$28,6,FALSE)),0,(VLOOKUP($B3,'Timber Tour'!$A$4:$G$28,6,FALSE)))</f>
        <v>0</v>
      </c>
      <c r="H3" s="21">
        <f>IF(ISNA(VLOOKUP($B3,'Timber Tour'!$A$227:$G$245,6,FALSE)),0,(VLOOKUP($B3,'Timber Tour'!$A$227:$G$245,6,FALSE)))</f>
        <v>0</v>
      </c>
      <c r="I3" s="21">
        <f>IF(ISNA(VLOOKUP($B3,'Timber Tour'!$A$205:$G$222,6,FALSE)),0,(VLOOKUP($B3,'Timber Tour'!$A$205:$G$222,6,FALSE)))</f>
        <v>0</v>
      </c>
      <c r="J3" s="22"/>
      <c r="K3" s="22"/>
      <c r="L3" s="21">
        <v>643.03</v>
      </c>
      <c r="M3" s="21">
        <v>750</v>
      </c>
      <c r="N3" s="21"/>
      <c r="O3" s="22"/>
      <c r="P3" s="21"/>
      <c r="Q3" s="21"/>
      <c r="R3" s="21">
        <v>784.01</v>
      </c>
      <c r="S3" s="21"/>
      <c r="T3" s="21">
        <v>816.34</v>
      </c>
      <c r="U3" s="21"/>
      <c r="V3" s="21"/>
      <c r="W3" s="21"/>
      <c r="X3" s="21"/>
      <c r="Y3" s="21"/>
      <c r="Z3" s="21"/>
      <c r="AA3" s="21"/>
      <c r="AB3" s="21"/>
      <c r="AC3" s="21"/>
      <c r="AD3" s="22">
        <v>0</v>
      </c>
      <c r="AE3" s="22">
        <v>0</v>
      </c>
      <c r="AF3" s="27">
        <f t="shared" si="2"/>
        <v>816.34</v>
      </c>
      <c r="AG3" s="28">
        <f t="shared" si="3"/>
        <v>784.01</v>
      </c>
      <c r="AH3" s="24">
        <f t="shared" si="4"/>
        <v>750</v>
      </c>
      <c r="AI3" s="24">
        <f t="shared" ref="AI3:AI22" si="6">LARGE(F3:AE3,4)</f>
        <v>643.03</v>
      </c>
      <c r="AJ3" s="25">
        <f t="shared" si="5"/>
        <v>2993.38</v>
      </c>
      <c r="AK3" s="16"/>
    </row>
    <row r="4" spans="1:37" ht="15.75" customHeight="1">
      <c r="A4" s="17">
        <f t="shared" si="0"/>
        <v>3</v>
      </c>
      <c r="B4" s="18" t="str">
        <f t="shared" si="1"/>
        <v>DinnGabrielle</v>
      </c>
      <c r="C4" s="18" t="s">
        <v>36</v>
      </c>
      <c r="D4" s="18" t="s">
        <v>37</v>
      </c>
      <c r="E4" s="26" t="s">
        <v>38</v>
      </c>
      <c r="F4" s="21">
        <f>IF(ISNA(VLOOKUP($B4,'Timber Tour'!$A$108:$G$131,6,FALSE)),0,(VLOOKUP($B4,'Timber Tour'!$A$108:$G$131,6,FALSE)))</f>
        <v>0</v>
      </c>
      <c r="G4" s="21">
        <f>IF(ISNA(VLOOKUP($B4,'Timber Tour'!$A$4:$G$28,6,FALSE)),0,(VLOOKUP($B4,'Timber Tour'!$A$4:$G$28,6,FALSE)))</f>
        <v>0</v>
      </c>
      <c r="H4" s="21">
        <f>IF(ISNA(VLOOKUP($B4,'Timber Tour'!$A$227:$G$245,6,FALSE)),0,(VLOOKUP($B4,'Timber Tour'!$A$227:$G$245,6,FALSE)))</f>
        <v>0</v>
      </c>
      <c r="I4" s="21">
        <f>IF(ISNA(VLOOKUP($B4,'Timber Tour'!$A$205:$G$222,6,FALSE)),0,(VLOOKUP($B4,'Timber Tour'!$A$205:$G$222,6,FALSE)))</f>
        <v>0</v>
      </c>
      <c r="J4" s="21"/>
      <c r="K4" s="21"/>
      <c r="L4" s="22">
        <v>0</v>
      </c>
      <c r="M4" s="22">
        <v>0</v>
      </c>
      <c r="N4" s="21">
        <v>610.88</v>
      </c>
      <c r="O4" s="22">
        <v>750</v>
      </c>
      <c r="P4" s="22">
        <v>750</v>
      </c>
      <c r="Q4" s="22">
        <v>750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>
        <v>0</v>
      </c>
      <c r="AE4" s="22">
        <v>0</v>
      </c>
      <c r="AF4" s="27">
        <f t="shared" si="2"/>
        <v>750</v>
      </c>
      <c r="AG4" s="28">
        <f>LARGE(F4:X4,2)</f>
        <v>750</v>
      </c>
      <c r="AH4" s="24">
        <f t="shared" si="4"/>
        <v>750</v>
      </c>
      <c r="AI4" s="24">
        <f t="shared" si="6"/>
        <v>610.88</v>
      </c>
      <c r="AJ4" s="25">
        <f t="shared" si="5"/>
        <v>2860.88</v>
      </c>
      <c r="AK4" s="16"/>
    </row>
    <row r="5" spans="1:37" ht="15.75" customHeight="1">
      <c r="A5" s="17">
        <f t="shared" si="0"/>
        <v>4</v>
      </c>
      <c r="B5" s="18" t="str">
        <f t="shared" si="1"/>
        <v>Greze-KozukiZoe</v>
      </c>
      <c r="C5" s="19" t="s">
        <v>39</v>
      </c>
      <c r="D5" s="19" t="s">
        <v>40</v>
      </c>
      <c r="E5" s="26" t="s">
        <v>41</v>
      </c>
      <c r="F5" s="21">
        <f>IF(ISNA(VLOOKUP($B5,'Timber Tour'!$A$108:$G$131,6,FALSE)),0,(VLOOKUP($B5,'Timber Tour'!$A$108:$G$131,6,FALSE)))</f>
        <v>0</v>
      </c>
      <c r="G5" s="21">
        <f>IF(ISNA(VLOOKUP($B5,'Timber Tour'!$A$4:$G$28,6,FALSE)),0,(VLOOKUP($B5,'Timber Tour'!$A$4:$G$28,6,FALSE)))</f>
        <v>0</v>
      </c>
      <c r="H5" s="21">
        <f>IF(ISNA(VLOOKUP($B5,'Timber Tour'!$A$227:$G$245,6,FALSE)),0,(VLOOKUP($B5,'Timber Tour'!$A$227:$G$245,6,FALSE)))</f>
        <v>0</v>
      </c>
      <c r="I5" s="21">
        <f>IF(ISNA(VLOOKUP($B5,'Timber Tour'!$A$205:$G$222,6,FALSE)),0,(VLOOKUP($B5,'Timber Tour'!$A$205:$G$222,6,FALSE)))</f>
        <v>0</v>
      </c>
      <c r="J5" s="22"/>
      <c r="K5" s="22"/>
      <c r="L5" s="29">
        <v>676.88</v>
      </c>
      <c r="M5" s="29">
        <v>712.5</v>
      </c>
      <c r="N5" s="29"/>
      <c r="O5" s="29"/>
      <c r="P5" s="21"/>
      <c r="Q5" s="21"/>
      <c r="R5" s="18">
        <v>800.01</v>
      </c>
      <c r="S5" s="29"/>
      <c r="T5" s="29"/>
      <c r="U5" s="29"/>
      <c r="V5" s="29"/>
      <c r="W5" s="29"/>
      <c r="X5" s="29"/>
      <c r="Y5" s="21"/>
      <c r="Z5" s="29"/>
      <c r="AA5" s="29"/>
      <c r="AB5" s="29">
        <v>580.34</v>
      </c>
      <c r="AC5" s="21">
        <v>610.88</v>
      </c>
      <c r="AD5" s="22">
        <v>0</v>
      </c>
      <c r="AE5" s="22">
        <v>0</v>
      </c>
      <c r="AF5" s="23">
        <f t="shared" si="2"/>
        <v>800.01</v>
      </c>
      <c r="AG5" s="24">
        <f t="shared" ref="AG5:AG8" si="7">LARGE(F5:AE5,2)</f>
        <v>712.5</v>
      </c>
      <c r="AH5" s="24">
        <f t="shared" si="4"/>
        <v>676.88</v>
      </c>
      <c r="AI5" s="24">
        <f t="shared" si="6"/>
        <v>610.88</v>
      </c>
      <c r="AJ5" s="25">
        <f t="shared" si="5"/>
        <v>2800.27</v>
      </c>
      <c r="AK5" s="16"/>
    </row>
    <row r="6" spans="1:37" ht="15.75" customHeight="1">
      <c r="A6" s="17">
        <f t="shared" si="0"/>
        <v>5</v>
      </c>
      <c r="B6" s="18" t="str">
        <f t="shared" si="1"/>
        <v>HornEmma</v>
      </c>
      <c r="C6" s="18" t="s">
        <v>42</v>
      </c>
      <c r="D6" s="18" t="s">
        <v>43</v>
      </c>
      <c r="E6" s="26" t="s">
        <v>38</v>
      </c>
      <c r="F6" s="21">
        <v>598</v>
      </c>
      <c r="G6" s="21">
        <v>598</v>
      </c>
      <c r="H6" s="21">
        <f>IF(ISNA(VLOOKUP($B6,'Timber Tour'!$A$227:$G$245,6,FALSE)),0,(VLOOKUP($B6,'Timber Tour'!$A$227:$G$245,6,FALSE)))</f>
        <v>650</v>
      </c>
      <c r="I6" s="21">
        <f>IF(ISNA(VLOOKUP($B6,'Timber Tour'!$A$205:$G$222,6,FALSE)),0,(VLOOKUP($B6,'Timber Tour'!$A$205:$G$222,6,FALSE)))</f>
        <v>650</v>
      </c>
      <c r="J6" s="22"/>
      <c r="K6" s="22"/>
      <c r="L6" s="22">
        <v>0</v>
      </c>
      <c r="M6" s="22">
        <v>0</v>
      </c>
      <c r="N6" s="21">
        <v>712.5</v>
      </c>
      <c r="O6" s="21">
        <v>523.75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>
        <v>0</v>
      </c>
      <c r="AE6" s="22">
        <v>0</v>
      </c>
      <c r="AF6" s="27">
        <f t="shared" si="2"/>
        <v>712.5</v>
      </c>
      <c r="AG6" s="28">
        <f t="shared" si="7"/>
        <v>650</v>
      </c>
      <c r="AH6" s="24">
        <f t="shared" si="4"/>
        <v>650</v>
      </c>
      <c r="AI6" s="24">
        <f t="shared" si="6"/>
        <v>598</v>
      </c>
      <c r="AJ6" s="25">
        <f t="shared" si="5"/>
        <v>2610.5</v>
      </c>
      <c r="AK6" s="16"/>
    </row>
    <row r="7" spans="1:37" ht="15.75" customHeight="1">
      <c r="A7" s="17">
        <f t="shared" si="0"/>
        <v>6</v>
      </c>
      <c r="B7" s="18" t="str">
        <f t="shared" si="1"/>
        <v>HoivikKristin</v>
      </c>
      <c r="C7" s="18" t="s">
        <v>44</v>
      </c>
      <c r="D7" s="18" t="s">
        <v>45</v>
      </c>
      <c r="E7" s="26" t="s">
        <v>38</v>
      </c>
      <c r="F7" s="21">
        <f>IF(ISNA(VLOOKUP($B7,'Timber Tour'!$A$108:$G$131,6,FALSE)),0,(VLOOKUP($B7,'Timber Tour'!$A$108:$G$131,6,FALSE)))</f>
        <v>650</v>
      </c>
      <c r="G7" s="21">
        <f>IF(ISNA(VLOOKUP($B7,'Timber Tour'!$A$4:$G$28,6,FALSE)),0,(VLOOKUP($B7,'Timber Tour'!$A$4:$G$28,6,FALSE)))</f>
        <v>650</v>
      </c>
      <c r="H7" s="21">
        <f>IF(ISNA(VLOOKUP($B7,'Timber Tour'!$A$227:$G$245,6,FALSE)),0,(VLOOKUP($B7,'Timber Tour'!$A$227:$G$245,6,FALSE)))</f>
        <v>0</v>
      </c>
      <c r="I7" s="21">
        <f>IF(ISNA(VLOOKUP($B7,'Timber Tour'!$A$205:$G$222,6,FALSE)),0,(VLOOKUP($B7,'Timber Tour'!$A$205:$G$222,6,FALSE)))</f>
        <v>0</v>
      </c>
      <c r="J7" s="22"/>
      <c r="K7" s="22"/>
      <c r="L7" s="21">
        <v>0</v>
      </c>
      <c r="M7" s="21">
        <v>0</v>
      </c>
      <c r="N7" s="21">
        <v>643.03</v>
      </c>
      <c r="O7" s="21">
        <v>643.03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>
        <v>551.32000000000005</v>
      </c>
      <c r="AC7" s="21">
        <v>426.6</v>
      </c>
      <c r="AD7" s="22">
        <v>0</v>
      </c>
      <c r="AE7" s="22">
        <v>0</v>
      </c>
      <c r="AF7" s="27">
        <f t="shared" si="2"/>
        <v>650</v>
      </c>
      <c r="AG7" s="28">
        <f t="shared" si="7"/>
        <v>650</v>
      </c>
      <c r="AH7" s="24">
        <f t="shared" si="4"/>
        <v>643.03</v>
      </c>
      <c r="AI7" s="24">
        <f t="shared" si="6"/>
        <v>643.03</v>
      </c>
      <c r="AJ7" s="25">
        <f t="shared" si="5"/>
        <v>2586.06</v>
      </c>
      <c r="AK7" s="16"/>
    </row>
    <row r="8" spans="1:37" ht="15.75" customHeight="1">
      <c r="A8" s="17">
        <f t="shared" si="0"/>
        <v>7</v>
      </c>
      <c r="B8" s="18" t="str">
        <f t="shared" si="1"/>
        <v>BellEliza</v>
      </c>
      <c r="C8" s="18" t="s">
        <v>46</v>
      </c>
      <c r="D8" s="18" t="s">
        <v>47</v>
      </c>
      <c r="E8" s="26" t="s">
        <v>41</v>
      </c>
      <c r="F8" s="21">
        <f>IF(ISNA(VLOOKUP($B8,'Timber Tour'!$A$108:$G$131,6,FALSE)),0,(VLOOKUP($B8,'Timber Tour'!$A$108:$G$131,6,FALSE)))</f>
        <v>0</v>
      </c>
      <c r="G8" s="21">
        <f>IF(ISNA(VLOOKUP($B8,'Timber Tour'!$A$4:$G$28,6,FALSE)),0,(VLOOKUP($B8,'Timber Tour'!$A$4:$G$28,6,FALSE)))</f>
        <v>0</v>
      </c>
      <c r="H8" s="21">
        <f>IF(ISNA(VLOOKUP($B8,'Timber Tour'!$A$227:$G$245,6,FALSE)),0,(VLOOKUP($B8,'Timber Tour'!$A$227:$G$245,6,FALSE)))</f>
        <v>0</v>
      </c>
      <c r="I8" s="21">
        <f>IF(ISNA(VLOOKUP($B8,'Timber Tour'!$A$205:$G$222,6,FALSE)),0,(VLOOKUP($B8,'Timber Tour'!$A$205:$G$222,6,FALSE)))</f>
        <v>0</v>
      </c>
      <c r="J8" s="21"/>
      <c r="K8" s="21"/>
      <c r="L8" s="21">
        <v>0</v>
      </c>
      <c r="M8" s="21">
        <v>497.57</v>
      </c>
      <c r="N8" s="21">
        <v>405.27</v>
      </c>
      <c r="O8" s="21">
        <v>551.32000000000005</v>
      </c>
      <c r="P8" s="30">
        <v>610.88</v>
      </c>
      <c r="Q8" s="21">
        <v>0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2">
        <v>0</v>
      </c>
      <c r="AE8" s="22">
        <v>0</v>
      </c>
      <c r="AF8" s="27">
        <f t="shared" si="2"/>
        <v>610.88</v>
      </c>
      <c r="AG8" s="28">
        <f t="shared" si="7"/>
        <v>551.32000000000005</v>
      </c>
      <c r="AH8" s="24">
        <f t="shared" si="4"/>
        <v>497.57</v>
      </c>
      <c r="AI8" s="24">
        <f t="shared" si="6"/>
        <v>405.27</v>
      </c>
      <c r="AJ8" s="25">
        <f t="shared" si="5"/>
        <v>2065.04</v>
      </c>
      <c r="AK8" s="16"/>
    </row>
    <row r="9" spans="1:37" ht="15.75" customHeight="1">
      <c r="A9" s="17">
        <f t="shared" si="0"/>
        <v>8</v>
      </c>
      <c r="B9" s="18" t="str">
        <f t="shared" si="1"/>
        <v>WAGNERMalory</v>
      </c>
      <c r="C9" s="19" t="s">
        <v>48</v>
      </c>
      <c r="D9" s="19" t="s">
        <v>49</v>
      </c>
      <c r="E9" s="26" t="str">
        <f>IF(ISNA(VLOOKUP(B9,'Timber Tour'!$A$4:$G$28,7,FALSE)),0,(VLOOKUP(B9,'Timber Tour'!$A$4:$G$28,7,FALSE)))</f>
        <v>F16</v>
      </c>
      <c r="F9" s="21">
        <f>IF(ISNA(VLOOKUP($B9,'Timber Tour'!$A$108:$G$131,6,FALSE)),0,(VLOOKUP($B9,'Timber Tour'!$A$108:$G$131,6,FALSE)))</f>
        <v>259.76</v>
      </c>
      <c r="G9" s="21">
        <f>IF(ISNA(VLOOKUP($B9,'Timber Tour'!$A$4:$G$28,6,FALSE)),0,(VLOOKUP($B9,'Timber Tour'!$A$4:$G$28,6,FALSE)))</f>
        <v>282.35000000000002</v>
      </c>
      <c r="H9" s="21">
        <f>IF(ISNA(VLOOKUP($B9,'Timber Tour'!$A$227:$G$245,6,FALSE)),0,(VLOOKUP($B9,'Timber Tour'!$A$227:$G$245,6,FALSE)))</f>
        <v>598</v>
      </c>
      <c r="I9" s="21">
        <f>IF(ISNA(VLOOKUP($B9,'Timber Tour'!$A$205:$G$222,6,FALSE)),0,(VLOOKUP($B9,'Timber Tour'!$A$205:$G$222,6,FALSE)))</f>
        <v>598</v>
      </c>
      <c r="J9" s="22"/>
      <c r="K9" s="22"/>
      <c r="L9" s="22"/>
      <c r="M9" s="22"/>
      <c r="N9" s="22"/>
      <c r="O9" s="2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>
        <v>0</v>
      </c>
      <c r="AE9" s="22">
        <v>0</v>
      </c>
      <c r="AF9" s="23">
        <f t="shared" si="2"/>
        <v>598</v>
      </c>
      <c r="AG9" s="24">
        <f t="shared" ref="AG9:AG14" si="8">LARGE(F9:Z9,2)</f>
        <v>598</v>
      </c>
      <c r="AH9" s="24">
        <f t="shared" si="4"/>
        <v>282.35000000000002</v>
      </c>
      <c r="AI9" s="24">
        <f t="shared" si="6"/>
        <v>259.76</v>
      </c>
      <c r="AJ9" s="25">
        <f t="shared" si="5"/>
        <v>1738.11</v>
      </c>
      <c r="AK9" s="16"/>
    </row>
    <row r="10" spans="1:37" ht="15.75" customHeight="1">
      <c r="A10" s="17">
        <f t="shared" si="0"/>
        <v>9</v>
      </c>
      <c r="B10" s="18" t="str">
        <f t="shared" si="1"/>
        <v>MCCAUGHEYEmelie</v>
      </c>
      <c r="C10" s="19" t="s">
        <v>50</v>
      </c>
      <c r="D10" s="19" t="s">
        <v>51</v>
      </c>
      <c r="E10" s="26" t="str">
        <f>IF(ISNA(VLOOKUP(B10,'Timber Tour'!$A$4:$G$28,7,FALSE)),0,(VLOOKUP(B10,'Timber Tour'!$A$4:$G$28,7,FALSE)))</f>
        <v>F16</v>
      </c>
      <c r="F10" s="21">
        <f>IF(ISNA(VLOOKUP($B10,'Timber Tour'!$A$108:$G$131,6,FALSE)),0,(VLOOKUP($B10,'Timber Tour'!$A$108:$G$131,6,FALSE)))</f>
        <v>428.4</v>
      </c>
      <c r="G10" s="21">
        <f>IF(ISNA(VLOOKUP($B10,'Timber Tour'!$A$4:$G$28,6,FALSE)),0,(VLOOKUP($B10,'Timber Tour'!$A$4:$G$28,6,FALSE)))</f>
        <v>202.28</v>
      </c>
      <c r="H10" s="21">
        <f>IF(ISNA(VLOOKUP($B10,'Timber Tour'!$A$227:$G$245,6,FALSE)),0,(VLOOKUP($B10,'Timber Tour'!$A$227:$G$245,6,FALSE)))</f>
        <v>550.16</v>
      </c>
      <c r="I10" s="21">
        <f>IF(ISNA(VLOOKUP($B10,'Timber Tour'!$A$205:$G$222,6,FALSE)),0,(VLOOKUP($B10,'Timber Tour'!$A$205:$G$222,6,FALSE)))</f>
        <v>428.4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22">
        <v>0</v>
      </c>
      <c r="AE10" s="22">
        <v>0</v>
      </c>
      <c r="AF10" s="23">
        <f t="shared" si="2"/>
        <v>550.16</v>
      </c>
      <c r="AG10" s="24">
        <f t="shared" si="8"/>
        <v>428.4</v>
      </c>
      <c r="AH10" s="24">
        <f t="shared" si="4"/>
        <v>428.4</v>
      </c>
      <c r="AI10" s="24">
        <f t="shared" si="6"/>
        <v>202.28</v>
      </c>
      <c r="AJ10" s="25">
        <f t="shared" si="5"/>
        <v>1609.24</v>
      </c>
      <c r="AK10" s="31"/>
    </row>
    <row r="11" spans="1:37" ht="15.75" customHeight="1">
      <c r="A11" s="17">
        <f t="shared" si="0"/>
        <v>10</v>
      </c>
      <c r="B11" s="18" t="str">
        <f t="shared" si="1"/>
        <v>SHOPLANDNyah</v>
      </c>
      <c r="C11" s="19" t="s">
        <v>52</v>
      </c>
      <c r="D11" s="19" t="s">
        <v>53</v>
      </c>
      <c r="E11" s="26" t="str">
        <f>IF(ISNA(VLOOKUP(B11,'Timber Tour'!$A$4:$G$28,7,FALSE)),0,(VLOOKUP(B11,'Timber Tour'!$A$4:$G$28,7,FALSE)))</f>
        <v>F14</v>
      </c>
      <c r="F11" s="21">
        <f>IF(ISNA(VLOOKUP($B11,'Timber Tour'!$A$108:$G$131,6,FALSE)),0,(VLOOKUP($B11,'Timber Tour'!$A$108:$G$131,6,FALSE)))</f>
        <v>362.6</v>
      </c>
      <c r="G11" s="21">
        <f>IF(ISNA(VLOOKUP($B11,'Timber Tour'!$A$4:$G$28,6,FALSE)),0,(VLOOKUP($B11,'Timber Tour'!$A$4:$G$28,6,FALSE)))</f>
        <v>306.89999999999998</v>
      </c>
      <c r="H11" s="21">
        <f>IF(ISNA(VLOOKUP($B11,'Timber Tour'!$A$227:$G$245,6,FALSE)),0,(VLOOKUP($B11,'Timber Tour'!$A$227:$G$245,6,FALSE)))</f>
        <v>394.13</v>
      </c>
      <c r="I11" s="21">
        <f>IF(ISNA(VLOOKUP($B11,'Timber Tour'!$A$205:$G$222,6,FALSE)),0,(VLOOKUP($B11,'Timber Tour'!$A$205:$G$222,6,FALSE)))</f>
        <v>506.15</v>
      </c>
      <c r="J11" s="22"/>
      <c r="K11" s="22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2">
        <v>0</v>
      </c>
      <c r="AE11" s="22">
        <v>0</v>
      </c>
      <c r="AF11" s="23">
        <f t="shared" si="2"/>
        <v>506.15</v>
      </c>
      <c r="AG11" s="24">
        <f t="shared" si="8"/>
        <v>394.13</v>
      </c>
      <c r="AH11" s="24">
        <f t="shared" si="4"/>
        <v>362.6</v>
      </c>
      <c r="AI11" s="24">
        <f t="shared" si="6"/>
        <v>306.89999999999998</v>
      </c>
      <c r="AJ11" s="25">
        <f t="shared" si="5"/>
        <v>1569.7800000000002</v>
      </c>
      <c r="AK11" s="32"/>
    </row>
    <row r="12" spans="1:37" ht="15.75" customHeight="1">
      <c r="A12" s="17">
        <f t="shared" si="0"/>
        <v>11</v>
      </c>
      <c r="B12" s="18" t="str">
        <f t="shared" si="1"/>
        <v>KINGLottie</v>
      </c>
      <c r="C12" s="19" t="s">
        <v>54</v>
      </c>
      <c r="D12" s="19" t="s">
        <v>55</v>
      </c>
      <c r="E12" s="26" t="str">
        <f>IF(ISNA(VLOOKUP(B12,'Timber Tour'!$A$4:$G$28,7,FALSE)),0,(VLOOKUP(B12,'Timber Tour'!$A$4:$G$28,7,FALSE)))</f>
        <v>F14</v>
      </c>
      <c r="F12" s="21">
        <f>IF(ISNA(VLOOKUP($B12,'Timber Tour'!$A$108:$G$131,6,FALSE)),0,(VLOOKUP($B12,'Timber Tour'!$A$108:$G$131,6,FALSE)))</f>
        <v>465.66</v>
      </c>
      <c r="G12" s="21">
        <f>IF(ISNA(VLOOKUP($B12,'Timber Tour'!$A$4:$G$28,6,FALSE)),0,(VLOOKUP($B12,'Timber Tour'!$A$4:$G$28,6,FALSE)))</f>
        <v>394.13</v>
      </c>
      <c r="H12" s="21">
        <f>IF(ISNA(VLOOKUP($B12,'Timber Tour'!$A$227:$G$245,6,FALSE)),0,(VLOOKUP($B12,'Timber Tour'!$A$227:$G$245,6,FALSE)))</f>
        <v>202.28</v>
      </c>
      <c r="I12" s="21">
        <f>IF(ISNA(VLOOKUP($B12,'Timber Tour'!$A$205:$G$222,6,FALSE)),0,(VLOOKUP($B12,'Timber Tour'!$A$205:$G$222,6,FALSE)))</f>
        <v>465.66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>
        <v>0</v>
      </c>
      <c r="AE12" s="22">
        <v>0</v>
      </c>
      <c r="AF12" s="23">
        <f t="shared" si="2"/>
        <v>465.66</v>
      </c>
      <c r="AG12" s="24">
        <f t="shared" si="8"/>
        <v>465.66</v>
      </c>
      <c r="AH12" s="24">
        <f t="shared" si="4"/>
        <v>394.13</v>
      </c>
      <c r="AI12" s="24">
        <f t="shared" si="6"/>
        <v>202.28</v>
      </c>
      <c r="AJ12" s="25">
        <f t="shared" si="5"/>
        <v>1527.73</v>
      </c>
      <c r="AK12" s="18"/>
    </row>
    <row r="13" spans="1:37" ht="15.75" customHeight="1">
      <c r="A13" s="17">
        <f t="shared" si="0"/>
        <v>12</v>
      </c>
      <c r="B13" s="18" t="str">
        <f t="shared" si="1"/>
        <v>SIMONSENMikka</v>
      </c>
      <c r="C13" s="19" t="s">
        <v>56</v>
      </c>
      <c r="D13" s="19" t="s">
        <v>57</v>
      </c>
      <c r="E13" s="26" t="str">
        <f>IF(ISNA(VLOOKUP(B13,'Timber Tour'!$A$4:$G$28,7,FALSE)),0,(VLOOKUP(B13,'Timber Tour'!$A$4:$G$28,7,FALSE)))</f>
        <v>F16</v>
      </c>
      <c r="F13" s="21">
        <f>IF(ISNA(VLOOKUP($B13,'Timber Tour'!$A$108:$G$131,6,FALSE)),0,(VLOOKUP($B13,'Timber Tour'!$A$108:$G$131,6,FALSE)))</f>
        <v>202.28</v>
      </c>
      <c r="G13" s="21">
        <f>IF(ISNA(VLOOKUP($B13,'Timber Tour'!$A$4:$G$28,6,FALSE)),0,(VLOOKUP($B13,'Timber Tour'!$A$4:$G$28,6,FALSE)))</f>
        <v>103.81</v>
      </c>
      <c r="H13" s="21">
        <f>IF(ISNA(VLOOKUP($B13,'Timber Tour'!$A$227:$G$245,6,FALSE)),0,(VLOOKUP($B13,'Timber Tour'!$A$227:$G$245,6,FALSE)))</f>
        <v>506.15</v>
      </c>
      <c r="I13" s="21">
        <f>IF(ISNA(VLOOKUP($B13,'Timber Tour'!$A$205:$G$222,6,FALSE)),0,(VLOOKUP($B13,'Timber Tour'!$A$205:$G$222,6,FALSE)))</f>
        <v>550.16</v>
      </c>
      <c r="J13" s="22"/>
      <c r="K13" s="22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2">
        <v>0</v>
      </c>
      <c r="AE13" s="22">
        <v>0</v>
      </c>
      <c r="AF13" s="23">
        <f t="shared" si="2"/>
        <v>550.16</v>
      </c>
      <c r="AG13" s="24">
        <f t="shared" si="8"/>
        <v>506.15</v>
      </c>
      <c r="AH13" s="24">
        <f t="shared" si="4"/>
        <v>202.28</v>
      </c>
      <c r="AI13" s="24">
        <f t="shared" si="6"/>
        <v>103.81</v>
      </c>
      <c r="AJ13" s="25">
        <f t="shared" si="5"/>
        <v>1362.3999999999999</v>
      </c>
      <c r="AK13" s="16"/>
    </row>
    <row r="14" spans="1:37" ht="15.75" customHeight="1">
      <c r="A14" s="17">
        <f t="shared" si="0"/>
        <v>13</v>
      </c>
      <c r="B14" s="18" t="str">
        <f t="shared" si="1"/>
        <v>SUTHERLANDMaggie</v>
      </c>
      <c r="C14" s="19" t="s">
        <v>58</v>
      </c>
      <c r="D14" s="19" t="s">
        <v>59</v>
      </c>
      <c r="E14" s="26" t="str">
        <f>IF(ISNA(VLOOKUP(B14,'Timber Tour'!$A$4:$G$28,7,FALSE)),0,(VLOOKUP(B14,'Timber Tour'!$A$4:$G$28,7,FALSE)))</f>
        <v>F16</v>
      </c>
      <c r="F14" s="21">
        <f>IF(ISNA(VLOOKUP($B14,'Timber Tour'!$A$108:$G$131,6,FALSE)),0,(VLOOKUP($B14,'Timber Tour'!$A$108:$G$131,6,FALSE)))</f>
        <v>282.35000000000002</v>
      </c>
      <c r="G14" s="21">
        <f>IF(ISNA(VLOOKUP($B14,'Timber Tour'!$A$4:$G$28,6,FALSE)),0,(VLOOKUP($B14,'Timber Tour'!$A$4:$G$28,6,FALSE)))</f>
        <v>362.6</v>
      </c>
      <c r="H14" s="21">
        <f>IF(ISNA(VLOOKUP($B14,'Timber Tour'!$A$227:$G$245,6,FALSE)),0,(VLOOKUP($B14,'Timber Tour'!$A$227:$G$245,6,FALSE)))</f>
        <v>186.09</v>
      </c>
      <c r="I14" s="21">
        <f>IF(ISNA(VLOOKUP($B14,'Timber Tour'!$A$205:$G$222,6,FALSE)),0,(VLOOKUP($B14,'Timber Tour'!$A$205:$G$222,6,FALSE)))</f>
        <v>362.6</v>
      </c>
      <c r="J14" s="29"/>
      <c r="K14" s="29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2">
        <v>0</v>
      </c>
      <c r="AE14" s="22">
        <v>0</v>
      </c>
      <c r="AF14" s="23">
        <f t="shared" si="2"/>
        <v>362.6</v>
      </c>
      <c r="AG14" s="24">
        <f t="shared" si="8"/>
        <v>362.6</v>
      </c>
      <c r="AH14" s="24">
        <f t="shared" si="4"/>
        <v>282.35000000000002</v>
      </c>
      <c r="AI14" s="24">
        <f t="shared" si="6"/>
        <v>186.09</v>
      </c>
      <c r="AJ14" s="25">
        <f t="shared" si="5"/>
        <v>1193.6400000000001</v>
      </c>
      <c r="AK14" s="31"/>
    </row>
    <row r="15" spans="1:37" ht="15.75" customHeight="1">
      <c r="A15" s="17">
        <f t="shared" si="0"/>
        <v>14</v>
      </c>
      <c r="B15" s="18" t="str">
        <f t="shared" si="1"/>
        <v>HowellEmily</v>
      </c>
      <c r="C15" s="18" t="s">
        <v>60</v>
      </c>
      <c r="D15" s="18" t="s">
        <v>61</v>
      </c>
      <c r="E15" s="26" t="s">
        <v>41</v>
      </c>
      <c r="F15" s="21">
        <f>IF(ISNA(VLOOKUP($B15,'Timber Tour'!$A$108:$G$131,6,FALSE)),0,(VLOOKUP($B15,'Timber Tour'!$A$108:$G$131,6,FALSE)))</f>
        <v>0</v>
      </c>
      <c r="G15" s="21">
        <f>IF(ISNA(VLOOKUP($B15,'Timber Tour'!$A$4:$G$28,6,FALSE)),0,(VLOOKUP($B15,'Timber Tour'!$A$4:$G$28,6,FALSE)))</f>
        <v>0</v>
      </c>
      <c r="H15" s="21">
        <f>IF(ISNA(VLOOKUP($B15,'Timber Tour'!$A$227:$G$245,6,FALSE)),0,(VLOOKUP($B15,'Timber Tour'!$A$227:$G$245,6,FALSE)))</f>
        <v>0</v>
      </c>
      <c r="I15" s="21">
        <f>IF(ISNA(VLOOKUP($B15,'Timber Tour'!$A$205:$G$222,6,FALSE)),0,(VLOOKUP($B15,'Timber Tour'!$A$205:$G$222,6,FALSE)))</f>
        <v>0</v>
      </c>
      <c r="J15" s="22"/>
      <c r="K15" s="22"/>
      <c r="L15" s="22">
        <v>0</v>
      </c>
      <c r="M15" s="22">
        <v>0</v>
      </c>
      <c r="N15" s="21">
        <v>580.34</v>
      </c>
      <c r="O15" s="21">
        <v>580.34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>
        <v>0</v>
      </c>
      <c r="AE15" s="22">
        <v>0</v>
      </c>
      <c r="AF15" s="27">
        <f t="shared" si="2"/>
        <v>580.34</v>
      </c>
      <c r="AG15" s="28">
        <f>LARGE(F15:AE15,2)</f>
        <v>580.34</v>
      </c>
      <c r="AH15" s="24">
        <f t="shared" si="4"/>
        <v>0</v>
      </c>
      <c r="AI15" s="24">
        <f t="shared" si="6"/>
        <v>0</v>
      </c>
      <c r="AJ15" s="25">
        <f t="shared" si="5"/>
        <v>1160.68</v>
      </c>
      <c r="AK15" s="16"/>
    </row>
    <row r="16" spans="1:37" ht="15.75" customHeight="1">
      <c r="A16" s="17">
        <f t="shared" si="0"/>
        <v>15</v>
      </c>
      <c r="B16" s="18" t="str">
        <f t="shared" si="1"/>
        <v>SMITHMaya</v>
      </c>
      <c r="C16" s="19" t="s">
        <v>62</v>
      </c>
      <c r="D16" s="19" t="s">
        <v>63</v>
      </c>
      <c r="E16" s="26" t="str">
        <f>IF(ISNA(VLOOKUP(B16,'Timber Tour'!$A$4:$G$28,7,FALSE)),0,(VLOOKUP(B16,'Timber Tour'!$A$4:$G$28,7,FALSE)))</f>
        <v>F16</v>
      </c>
      <c r="F16" s="21">
        <f>IF(ISNA(VLOOKUP($B16,'Timber Tour'!$A$108:$G$131,6,FALSE)),0,(VLOOKUP($B16,'Timber Tour'!$A$108:$G$131,6,FALSE)))</f>
        <v>306.89999999999998</v>
      </c>
      <c r="G16" s="21">
        <f>IF(ISNA(VLOOKUP($B16,'Timber Tour'!$A$4:$G$28,6,FALSE)),0,(VLOOKUP($B16,'Timber Tour'!$A$4:$G$28,6,FALSE)))</f>
        <v>186.09</v>
      </c>
      <c r="H16" s="21">
        <f>IF(ISNA(VLOOKUP($B16,'Timber Tour'!$A$227:$G$245,6,FALSE)),0,(VLOOKUP($B16,'Timber Tour'!$A$227:$G$245,6,FALSE)))</f>
        <v>362.6</v>
      </c>
      <c r="I16" s="21">
        <f>IF(ISNA(VLOOKUP($B16,'Timber Tour'!$A$205:$G$222,6,FALSE)),0,(VLOOKUP($B16,'Timber Tour'!$A$205:$G$222,6,FALSE)))</f>
        <v>282.35000000000002</v>
      </c>
      <c r="J16" s="29"/>
      <c r="K16" s="2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2">
        <v>0</v>
      </c>
      <c r="AE16" s="22">
        <v>0</v>
      </c>
      <c r="AF16" s="23">
        <f t="shared" si="2"/>
        <v>362.6</v>
      </c>
      <c r="AG16" s="24">
        <f t="shared" ref="AG16:AG22" si="9">LARGE(F16:Z16,2)</f>
        <v>306.89999999999998</v>
      </c>
      <c r="AH16" s="24">
        <f t="shared" si="4"/>
        <v>282.35000000000002</v>
      </c>
      <c r="AI16" s="24">
        <f t="shared" si="6"/>
        <v>186.09</v>
      </c>
      <c r="AJ16" s="25">
        <f t="shared" si="5"/>
        <v>1137.94</v>
      </c>
      <c r="AK16" s="32"/>
    </row>
    <row r="17" spans="1:37" ht="15.75" customHeight="1">
      <c r="A17" s="17">
        <f t="shared" si="0"/>
        <v>16</v>
      </c>
      <c r="B17" s="18" t="str">
        <f t="shared" si="1"/>
        <v>BROWNIndra</v>
      </c>
      <c r="C17" s="19" t="s">
        <v>64</v>
      </c>
      <c r="D17" s="19" t="s">
        <v>65</v>
      </c>
      <c r="E17" s="26" t="str">
        <f>IF(ISNA(VLOOKUP(B17,'Timber Tour'!$A$4:$G$28,7,FALSE)),0,(VLOOKUP(B17,'Timber Tour'!$A$4:$G$28,7,FALSE)))</f>
        <v>F14</v>
      </c>
      <c r="F17" s="21">
        <f>IF(ISNA(VLOOKUP($B17,'Timber Tour'!$A$108:$G$131,6,FALSE)),0,(VLOOKUP($B17,'Timber Tour'!$A$108:$G$131,6,FALSE)))</f>
        <v>550.16</v>
      </c>
      <c r="G17" s="21">
        <f>IF(ISNA(VLOOKUP($B17,'Timber Tour'!$A$4:$G$28,6,FALSE)),0,(VLOOKUP($B17,'Timber Tour'!$A$4:$G$28,6,FALSE)))</f>
        <v>465.66</v>
      </c>
      <c r="H17" s="21">
        <f>IF(ISNA(VLOOKUP($B17,'Timber Tour'!$A$227:$G$245,6,FALSE)),0,(VLOOKUP($B17,'Timber Tour'!$A$227:$G$245,6,FALSE)))</f>
        <v>0</v>
      </c>
      <c r="I17" s="21">
        <f>IF(ISNA(VLOOKUP($B17,'Timber Tour'!$A$205:$G$222,6,FALSE)),0,(VLOOKUP($B17,'Timber Tour'!$A$205:$G$222,6,FALSE)))</f>
        <v>0</v>
      </c>
      <c r="J17" s="33"/>
      <c r="K17" s="3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>
        <v>0</v>
      </c>
      <c r="AE17" s="22">
        <v>0</v>
      </c>
      <c r="AF17" s="23">
        <f t="shared" si="2"/>
        <v>550.16</v>
      </c>
      <c r="AG17" s="24">
        <f t="shared" si="9"/>
        <v>465.66</v>
      </c>
      <c r="AH17" s="24">
        <f t="shared" si="4"/>
        <v>0</v>
      </c>
      <c r="AI17" s="24">
        <f t="shared" si="6"/>
        <v>0</v>
      </c>
      <c r="AJ17" s="25">
        <f t="shared" si="5"/>
        <v>1015.8199999999999</v>
      </c>
      <c r="AK17" s="32"/>
    </row>
    <row r="18" spans="1:37" ht="15.75" customHeight="1">
      <c r="A18" s="17">
        <f t="shared" si="0"/>
        <v>17</v>
      </c>
      <c r="B18" s="18" t="str">
        <f t="shared" si="1"/>
        <v>CALDERMeghan</v>
      </c>
      <c r="C18" s="19" t="s">
        <v>66</v>
      </c>
      <c r="D18" s="19" t="s">
        <v>67</v>
      </c>
      <c r="E18" s="26" t="str">
        <f>IF(ISNA(VLOOKUP(B18,'Timber Tour'!$A$4:$G$28,7,FALSE)),0,(VLOOKUP(B18,'Timber Tour'!$A$4:$G$28,7,FALSE)))</f>
        <v>F14</v>
      </c>
      <c r="F18" s="21">
        <f>IF(ISNA(VLOOKUP($B18,'Timber Tour'!$A$108:$G$131,6,FALSE)),0,(VLOOKUP($B18,'Timber Tour'!$A$108:$G$131,6,FALSE)))</f>
        <v>144.91</v>
      </c>
      <c r="G18" s="21">
        <f>IF(ISNA(VLOOKUP($B18,'Timber Tour'!$A$4:$G$28,6,FALSE)),0,(VLOOKUP($B18,'Timber Tour'!$A$4:$G$28,6,FALSE)))</f>
        <v>238.98</v>
      </c>
      <c r="H18" s="21">
        <f>IF(ISNA(VLOOKUP($B18,'Timber Tour'!$A$227:$G$245,6,FALSE)),0,(VLOOKUP($B18,'Timber Tour'!$A$227:$G$245,6,FALSE)))</f>
        <v>306.89999999999998</v>
      </c>
      <c r="I18" s="21">
        <f>IF(ISNA(VLOOKUP($B18,'Timber Tour'!$A$205:$G$222,6,FALSE)),0,(VLOOKUP($B18,'Timber Tour'!$A$205:$G$222,6,FALSE)))</f>
        <v>306.89999999999998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22">
        <v>0</v>
      </c>
      <c r="AE18" s="22">
        <v>0</v>
      </c>
      <c r="AF18" s="23">
        <f t="shared" si="2"/>
        <v>306.89999999999998</v>
      </c>
      <c r="AG18" s="24">
        <f t="shared" si="9"/>
        <v>306.89999999999998</v>
      </c>
      <c r="AH18" s="24">
        <f t="shared" si="4"/>
        <v>238.98</v>
      </c>
      <c r="AI18" s="24">
        <f t="shared" si="6"/>
        <v>144.91</v>
      </c>
      <c r="AJ18" s="25">
        <f t="shared" si="5"/>
        <v>997.68999999999994</v>
      </c>
      <c r="AK18" s="18"/>
    </row>
    <row r="19" spans="1:37" ht="15.75" customHeight="1">
      <c r="A19" s="17">
        <f t="shared" si="0"/>
        <v>18</v>
      </c>
      <c r="B19" s="18" t="str">
        <f t="shared" si="1"/>
        <v>BOOTHSage</v>
      </c>
      <c r="C19" s="19" t="s">
        <v>68</v>
      </c>
      <c r="D19" s="19" t="s">
        <v>69</v>
      </c>
      <c r="E19" s="26" t="str">
        <f>IF(ISNA(VLOOKUP(B19,'Timber Tour'!$A$4:$G$28,7,FALSE)),0,(VLOOKUP(B19,'Timber Tour'!$A$4:$G$28,7,FALSE)))</f>
        <v>F14</v>
      </c>
      <c r="F19" s="21">
        <f>IF(ISNA(VLOOKUP($B19,'Timber Tour'!$A$108:$G$131,6,FALSE)),0,(VLOOKUP($B19,'Timber Tour'!$A$108:$G$131,6,FALSE)))</f>
        <v>219.86</v>
      </c>
      <c r="G19" s="21">
        <f>IF(ISNA(VLOOKUP($B19,'Timber Tour'!$A$4:$G$28,6,FALSE)),0,(VLOOKUP($B19,'Timber Tour'!$A$4:$G$28,6,FALSE)))</f>
        <v>157.51</v>
      </c>
      <c r="H19" s="21">
        <f>IF(ISNA(VLOOKUP($B19,'Timber Tour'!$A$227:$G$245,6,FALSE)),0,(VLOOKUP($B19,'Timber Tour'!$A$227:$G$245,6,FALSE)))</f>
        <v>282.35000000000002</v>
      </c>
      <c r="I19" s="21">
        <f>IF(ISNA(VLOOKUP($B19,'Timber Tour'!$A$205:$G$222,6,FALSE)),0,(VLOOKUP($B19,'Timber Tour'!$A$205:$G$222,6,FALSE)))</f>
        <v>333.59</v>
      </c>
      <c r="J19" s="21"/>
      <c r="K19" s="21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22">
        <v>0</v>
      </c>
      <c r="AE19" s="22">
        <v>0</v>
      </c>
      <c r="AF19" s="23">
        <f t="shared" si="2"/>
        <v>333.59</v>
      </c>
      <c r="AG19" s="24">
        <f t="shared" si="9"/>
        <v>282.35000000000002</v>
      </c>
      <c r="AH19" s="24">
        <f t="shared" si="4"/>
        <v>219.86</v>
      </c>
      <c r="AI19" s="24">
        <f t="shared" si="6"/>
        <v>157.51</v>
      </c>
      <c r="AJ19" s="25">
        <f t="shared" si="5"/>
        <v>993.31000000000006</v>
      </c>
      <c r="AK19" s="31"/>
    </row>
    <row r="20" spans="1:37" ht="15.75" customHeight="1">
      <c r="A20" s="17">
        <f t="shared" si="0"/>
        <v>19</v>
      </c>
      <c r="B20" s="18" t="str">
        <f t="shared" si="1"/>
        <v>SCHOLEFIELDEmma</v>
      </c>
      <c r="C20" s="19" t="s">
        <v>42</v>
      </c>
      <c r="D20" s="19" t="s">
        <v>70</v>
      </c>
      <c r="E20" s="26" t="str">
        <f>IF(ISNA(VLOOKUP(B20,'Timber Tour'!$A$227:$G$245,7,FALSE)),0,(VLOOKUP(B20,'Timber Tour'!$A$227:$G$245,7,FALSE)))</f>
        <v>F18</v>
      </c>
      <c r="F20" s="21">
        <f>IF(ISNA(VLOOKUP($B20,'Timber Tour'!$A$108:$G$131,6,FALSE)),0,(VLOOKUP($B20,'Timber Tour'!$A$108:$G$131,6,FALSE)))</f>
        <v>0</v>
      </c>
      <c r="G20" s="21">
        <f>IF(ISNA(VLOOKUP($B20,'Timber Tour'!$A$4:$G$28,6,FALSE)),0,(VLOOKUP($B20,'Timber Tour'!$A$4:$G$28,6,FALSE)))</f>
        <v>0</v>
      </c>
      <c r="H20" s="21">
        <f>IF(ISNA(VLOOKUP($B20,'Timber Tour'!$A$227:$G$245,6,FALSE)),0,(VLOOKUP($B20,'Timber Tour'!$A$227:$G$245,6,FALSE)))</f>
        <v>428.4</v>
      </c>
      <c r="I20" s="21">
        <f>IF(ISNA(VLOOKUP($B20,'Timber Tour'!$A$205:$G$222,6,FALSE)),0,(VLOOKUP($B20,'Timber Tour'!$A$205:$G$222,6,FALSE)))</f>
        <v>394.13</v>
      </c>
      <c r="J20" s="22"/>
      <c r="K20" s="22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1"/>
      <c r="Z20" s="29"/>
      <c r="AA20" s="29"/>
      <c r="AB20" s="29"/>
      <c r="AC20" s="29"/>
      <c r="AD20" s="22">
        <v>0</v>
      </c>
      <c r="AE20" s="22">
        <v>0</v>
      </c>
      <c r="AF20" s="23">
        <f t="shared" si="2"/>
        <v>428.4</v>
      </c>
      <c r="AG20" s="24">
        <f t="shared" si="9"/>
        <v>394.13</v>
      </c>
      <c r="AH20" s="24">
        <f t="shared" si="4"/>
        <v>0</v>
      </c>
      <c r="AI20" s="24">
        <f t="shared" si="6"/>
        <v>0</v>
      </c>
      <c r="AJ20" s="25">
        <f t="shared" si="5"/>
        <v>822.53</v>
      </c>
      <c r="AK20" s="16"/>
    </row>
    <row r="21" spans="1:37" ht="15.75" customHeight="1">
      <c r="A21" s="17">
        <f t="shared" si="0"/>
        <v>20</v>
      </c>
      <c r="B21" s="18" t="str">
        <f t="shared" si="1"/>
        <v>HENDERSONZoe</v>
      </c>
      <c r="C21" s="19" t="s">
        <v>39</v>
      </c>
      <c r="D21" s="19" t="s">
        <v>71</v>
      </c>
      <c r="E21" s="26" t="str">
        <f>IF(ISNA(VLOOKUP(B21,'Timber Tour'!$A$4:$G$28,7,FALSE)),0,(VLOOKUP(B21,'Timber Tour'!$A$4:$G$28,7,FALSE)))</f>
        <v>F14</v>
      </c>
      <c r="F21" s="21">
        <f>IF(ISNA(VLOOKUP($B21,'Timber Tour'!$A$108:$G$131,6,FALSE)),0,(VLOOKUP($B21,'Timber Tour'!$A$108:$G$131,6,FALSE)))</f>
        <v>506.15</v>
      </c>
      <c r="G21" s="21">
        <f>IF(ISNA(VLOOKUP($B21,'Timber Tour'!$A$4:$G$28,6,FALSE)),0,(VLOOKUP($B21,'Timber Tour'!$A$4:$G$28,6,FALSE)))</f>
        <v>259.76</v>
      </c>
      <c r="H21" s="21">
        <f>IF(ISNA(VLOOKUP($B21,'Timber Tour'!$A$227:$G$245,6,FALSE)),0,(VLOOKUP($B21,'Timber Tour'!$A$227:$G$245,6,FALSE)))</f>
        <v>0</v>
      </c>
      <c r="I21" s="21">
        <f>IF(ISNA(VLOOKUP($B21,'Timber Tour'!$A$205:$G$222,6,FALSE)),0,(VLOOKUP($B21,'Timber Tour'!$A$205:$G$222,6,FALSE)))</f>
        <v>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>
        <v>0</v>
      </c>
      <c r="AE21" s="22">
        <v>0</v>
      </c>
      <c r="AF21" s="23">
        <f t="shared" si="2"/>
        <v>506.15</v>
      </c>
      <c r="AG21" s="24">
        <f t="shared" si="9"/>
        <v>259.76</v>
      </c>
      <c r="AH21" s="24">
        <f t="shared" si="4"/>
        <v>0</v>
      </c>
      <c r="AI21" s="24">
        <f t="shared" si="6"/>
        <v>0</v>
      </c>
      <c r="AJ21" s="25">
        <f t="shared" si="5"/>
        <v>765.91</v>
      </c>
      <c r="AK21" s="18"/>
    </row>
    <row r="22" spans="1:37" ht="15.75" customHeight="1">
      <c r="A22" s="17">
        <f t="shared" si="0"/>
        <v>21</v>
      </c>
      <c r="B22" s="18" t="str">
        <f t="shared" si="1"/>
        <v>WEYMANCharlie</v>
      </c>
      <c r="C22" s="19" t="s">
        <v>72</v>
      </c>
      <c r="D22" s="19" t="s">
        <v>73</v>
      </c>
      <c r="E22" s="26" t="str">
        <f>IF(ISNA(VLOOKUP(B22,'Timber Tour'!$A$4:$G$28,7,FALSE)),0,(VLOOKUP(B22,'Timber Tour'!$A$4:$G$28,7,FALSE)))</f>
        <v>F16</v>
      </c>
      <c r="F22" s="21">
        <f>IF(ISNA(VLOOKUP($B22,'Timber Tour'!$A$108:$G$131,6,FALSE)),0,(VLOOKUP($B22,'Timber Tour'!$A$108:$G$131,6,FALSE)))</f>
        <v>171.21</v>
      </c>
      <c r="G22" s="21">
        <f>IF(ISNA(VLOOKUP($B22,'Timber Tour'!$A$4:$G$28,6,FALSE)),0,(VLOOKUP($B22,'Timber Tour'!$A$4:$G$28,6,FALSE)))</f>
        <v>133.32</v>
      </c>
      <c r="H22" s="21">
        <f>IF(ISNA(VLOOKUP($B22,'Timber Tour'!$A$227:$G$245,6,FALSE)),0,(VLOOKUP($B22,'Timber Tour'!$A$227:$G$245,6,FALSE)))</f>
        <v>259.76</v>
      </c>
      <c r="I22" s="21">
        <f>IF(ISNA(VLOOKUP($B22,'Timber Tour'!$A$205:$G$222,6,FALSE)),0,(VLOOKUP($B22,'Timber Tour'!$A$205:$G$222,6,FALSE)))</f>
        <v>157.51</v>
      </c>
      <c r="J22" s="22"/>
      <c r="K22" s="22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2">
        <v>0</v>
      </c>
      <c r="AE22" s="22">
        <v>0</v>
      </c>
      <c r="AF22" s="23">
        <f t="shared" si="2"/>
        <v>259.76</v>
      </c>
      <c r="AG22" s="24">
        <f t="shared" si="9"/>
        <v>171.21</v>
      </c>
      <c r="AH22" s="24">
        <f t="shared" si="4"/>
        <v>157.51</v>
      </c>
      <c r="AI22" s="24">
        <f t="shared" si="6"/>
        <v>133.32</v>
      </c>
      <c r="AJ22" s="25">
        <f t="shared" si="5"/>
        <v>721.8</v>
      </c>
      <c r="AK22" s="32"/>
    </row>
    <row r="23" spans="1:37" ht="15.75" customHeight="1">
      <c r="A23" s="17">
        <f t="shared" si="0"/>
        <v>22</v>
      </c>
      <c r="B23" s="18" t="str">
        <f t="shared" si="1"/>
        <v>ClarkeSkye</v>
      </c>
      <c r="C23" s="18" t="s">
        <v>74</v>
      </c>
      <c r="D23" s="18" t="s">
        <v>75</v>
      </c>
      <c r="E23" s="26" t="s">
        <v>76</v>
      </c>
      <c r="F23" s="21">
        <f>IF(ISNA(VLOOKUP($B23,'Timber Tour'!$A$108:$G$131,6,FALSE)),0,(VLOOKUP($B23,'Timber Tour'!$A$108:$G$131,6,FALSE)))</f>
        <v>0</v>
      </c>
      <c r="G23" s="21">
        <f>IF(ISNA(VLOOKUP($B23,'Timber Tour'!$A$4:$G$28,6,FALSE)),0,(VLOOKUP($B23,'Timber Tour'!$A$4:$G$28,6,FALSE)))</f>
        <v>0</v>
      </c>
      <c r="H23" s="21">
        <f>IF(ISNA(VLOOKUP($B23,'Timber Tour'!$A$227:$G$245,6,FALSE)),0,(VLOOKUP($B23,'Timber Tour'!$A$227:$G$245,6,FALSE)))</f>
        <v>0</v>
      </c>
      <c r="I23" s="21">
        <f>IF(ISNA(VLOOKUP($B23,'Timber Tour'!$A$205:$G$222,6,FALSE)),0,(VLOOKUP($B23,'Timber Tour'!$A$205:$G$222,6,FALSE)))</f>
        <v>0</v>
      </c>
      <c r="J23" s="22"/>
      <c r="K23" s="34"/>
      <c r="L23" s="34"/>
      <c r="M23" s="34"/>
      <c r="N23" s="35"/>
      <c r="O23" s="34"/>
      <c r="P23" s="34"/>
      <c r="Q23" s="34"/>
      <c r="R23" s="21">
        <v>694.51</v>
      </c>
      <c r="S23" s="34"/>
      <c r="T23" s="34"/>
      <c r="U23" s="36"/>
      <c r="V23" s="36"/>
      <c r="W23" s="36"/>
      <c r="X23" s="34"/>
      <c r="Y23" s="34"/>
      <c r="Z23" s="34"/>
      <c r="AA23" s="34"/>
      <c r="AB23" s="34"/>
      <c r="AC23" s="34"/>
      <c r="AD23" s="22">
        <v>0</v>
      </c>
      <c r="AE23" s="22">
        <v>0</v>
      </c>
      <c r="AF23" s="23">
        <f t="shared" si="2"/>
        <v>694.51</v>
      </c>
      <c r="AG23" s="28">
        <f>LARGE(F23:AE23,2)</f>
        <v>0</v>
      </c>
      <c r="AH23" s="28">
        <f t="shared" si="4"/>
        <v>0</v>
      </c>
      <c r="AI23" s="24">
        <f>LARGE(F23:AC23,4)</f>
        <v>0</v>
      </c>
      <c r="AJ23" s="25">
        <f t="shared" si="5"/>
        <v>694.51</v>
      </c>
      <c r="AK23" s="32"/>
    </row>
    <row r="24" spans="1:37" ht="15.75" customHeight="1">
      <c r="A24" s="17">
        <f t="shared" si="0"/>
        <v>23</v>
      </c>
      <c r="B24" s="18" t="str">
        <f t="shared" si="1"/>
        <v>BALCHENJulia</v>
      </c>
      <c r="C24" s="19" t="s">
        <v>77</v>
      </c>
      <c r="D24" s="19" t="s">
        <v>78</v>
      </c>
      <c r="E24" s="26" t="str">
        <f>IF(ISNA(VLOOKUP(B24,'Timber Tour'!$A$4:$G$28,7,FALSE)),0,(VLOOKUP(B24,'Timber Tour'!$A$4:$G$28,7,FALSE)))</f>
        <v>F16</v>
      </c>
      <c r="F24" s="21">
        <f>IF(ISNA(VLOOKUP($B24,'Timber Tour'!$A$108:$G$131,6,FALSE)),0,(VLOOKUP($B24,'Timber Tour'!$A$108:$G$131,6,FALSE)))</f>
        <v>133.32</v>
      </c>
      <c r="G24" s="21">
        <f>IF(ISNA(VLOOKUP($B24,'Timber Tour'!$A$4:$G$28,6,FALSE)),0,(VLOOKUP($B24,'Timber Tour'!$A$4:$G$28,6,FALSE)))</f>
        <v>550.16</v>
      </c>
      <c r="H24" s="21">
        <f>IF(ISNA(VLOOKUP($B24,'Timber Tour'!$A$227:$G$245,6,FALSE)),0,(VLOOKUP($B24,'Timber Tour'!$A$227:$G$245,6,FALSE)))</f>
        <v>0</v>
      </c>
      <c r="I24" s="21">
        <f>IF(ISNA(VLOOKUP($B24,'Timber Tour'!$A$205:$G$222,6,FALSE)),0,(VLOOKUP($B24,'Timber Tour'!$A$205:$G$222,6,FALSE)))</f>
        <v>0</v>
      </c>
      <c r="J24" s="21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>
        <v>0</v>
      </c>
      <c r="AE24" s="22">
        <v>0</v>
      </c>
      <c r="AF24" s="23">
        <f t="shared" si="2"/>
        <v>550.16</v>
      </c>
      <c r="AG24" s="24">
        <f t="shared" ref="AG24:AG37" si="10">LARGE(F24:Z24,2)</f>
        <v>133.32</v>
      </c>
      <c r="AH24" s="24">
        <f t="shared" si="4"/>
        <v>0</v>
      </c>
      <c r="AI24" s="24">
        <f t="shared" ref="AI24:AI37" si="11">LARGE(F24:AE24,4)</f>
        <v>0</v>
      </c>
      <c r="AJ24" s="25">
        <f t="shared" si="5"/>
        <v>683.48</v>
      </c>
      <c r="AK24" s="32"/>
    </row>
    <row r="25" spans="1:37" ht="15.75" customHeight="1">
      <c r="A25" s="17">
        <f t="shared" si="0"/>
        <v>24</v>
      </c>
      <c r="B25" s="18" t="str">
        <f t="shared" si="1"/>
        <v>WENZLAWEZola</v>
      </c>
      <c r="C25" s="19" t="s">
        <v>79</v>
      </c>
      <c r="D25" s="19" t="s">
        <v>80</v>
      </c>
      <c r="E25" s="26" t="str">
        <f>IF(ISNA(VLOOKUP(B25,'Timber Tour'!$A$4:$G$28,7,FALSE)),0,(VLOOKUP(B25,'Timber Tour'!$A$4:$G$28,7,FALSE)))</f>
        <v>F16</v>
      </c>
      <c r="F25" s="21">
        <f>IF(ISNA(VLOOKUP($B25,'Timber Tour'!$A$108:$G$131,6,FALSE)),0,(VLOOKUP($B25,'Timber Tour'!$A$108:$G$131,6,FALSE)))</f>
        <v>238.98</v>
      </c>
      <c r="G25" s="21">
        <f>IF(ISNA(VLOOKUP($B25,'Timber Tour'!$A$4:$G$28,6,FALSE)),0,(VLOOKUP($B25,'Timber Tour'!$A$4:$G$28,6,FALSE)))</f>
        <v>219.86</v>
      </c>
      <c r="H25" s="21">
        <f>IF(ISNA(VLOOKUP($B25,'Timber Tour'!$A$227:$G$245,6,FALSE)),0,(VLOOKUP($B25,'Timber Tour'!$A$227:$G$245,6,FALSE)))</f>
        <v>219.86</v>
      </c>
      <c r="I25" s="21">
        <f>IF(ISNA(VLOOKUP($B25,'Timber Tour'!$A$205:$G$222,6,FALSE)),0,(VLOOKUP($B25,'Timber Tour'!$A$205:$G$222,6,FALSE)))</f>
        <v>0</v>
      </c>
      <c r="J25" s="29"/>
      <c r="K25" s="29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22">
        <v>0</v>
      </c>
      <c r="AE25" s="22">
        <v>0</v>
      </c>
      <c r="AF25" s="23">
        <f t="shared" si="2"/>
        <v>238.98</v>
      </c>
      <c r="AG25" s="24">
        <f t="shared" si="10"/>
        <v>219.86</v>
      </c>
      <c r="AH25" s="24">
        <f t="shared" si="4"/>
        <v>219.86</v>
      </c>
      <c r="AI25" s="24">
        <f t="shared" si="11"/>
        <v>0</v>
      </c>
      <c r="AJ25" s="25">
        <f t="shared" si="5"/>
        <v>678.7</v>
      </c>
      <c r="AK25" s="18"/>
    </row>
    <row r="26" spans="1:37" ht="15.75" customHeight="1">
      <c r="A26" s="17">
        <f t="shared" si="0"/>
        <v>25</v>
      </c>
      <c r="B26" s="18" t="str">
        <f t="shared" si="1"/>
        <v>TROTTIEREva</v>
      </c>
      <c r="C26" s="19" t="s">
        <v>81</v>
      </c>
      <c r="D26" s="19" t="s">
        <v>82</v>
      </c>
      <c r="E26" s="26" t="str">
        <f>IF(ISNA(VLOOKUP(B26,'Timber Tour'!$A$4:$G$28,7,FALSE)),0,(VLOOKUP(B26,'Timber Tour'!$A$4:$G$28,7,FALSE)))</f>
        <v>F16</v>
      </c>
      <c r="F26" s="21">
        <f>IF(ISNA(VLOOKUP($B26,'Timber Tour'!$A$108:$G$131,6,FALSE)),0,(VLOOKUP($B26,'Timber Tour'!$A$108:$G$131,6,FALSE)))</f>
        <v>333.59</v>
      </c>
      <c r="G26" s="21">
        <f>IF(ISNA(VLOOKUP($B26,'Timber Tour'!$A$4:$G$28,6,FALSE)),0,(VLOOKUP($B26,'Timber Tour'!$A$4:$G$28,6,FALSE)))</f>
        <v>333.59</v>
      </c>
      <c r="H26" s="21">
        <f>IF(ISNA(VLOOKUP($B26,'Timber Tour'!$A$227:$G$245,6,FALSE)),0,(VLOOKUP($B26,'Timber Tour'!$A$227:$G$245,6,FALSE)))</f>
        <v>0</v>
      </c>
      <c r="I26" s="21">
        <f>IF(ISNA(VLOOKUP($B26,'Timber Tour'!$A$205:$G$222,6,FALSE)),0,(VLOOKUP($B26,'Timber Tour'!$A$205:$G$222,6,FALSE)))</f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22">
        <v>0</v>
      </c>
      <c r="AE26" s="22">
        <v>0</v>
      </c>
      <c r="AF26" s="23">
        <f t="shared" si="2"/>
        <v>333.59</v>
      </c>
      <c r="AG26" s="24">
        <f t="shared" si="10"/>
        <v>333.59</v>
      </c>
      <c r="AH26" s="24">
        <f t="shared" si="4"/>
        <v>0</v>
      </c>
      <c r="AI26" s="24">
        <f t="shared" si="11"/>
        <v>0</v>
      </c>
      <c r="AJ26" s="25">
        <f t="shared" si="5"/>
        <v>667.18</v>
      </c>
      <c r="AK26" s="32"/>
    </row>
    <row r="27" spans="1:37" ht="15.75" customHeight="1">
      <c r="A27" s="17">
        <f t="shared" si="0"/>
        <v>26</v>
      </c>
      <c r="B27" s="18" t="str">
        <f t="shared" si="1"/>
        <v>ROBINKaiya</v>
      </c>
      <c r="C27" s="19" t="s">
        <v>83</v>
      </c>
      <c r="D27" s="19" t="s">
        <v>84</v>
      </c>
      <c r="E27" s="26" t="str">
        <f>IF(ISNA(VLOOKUP(B27,'Timber Tour'!$A$4:$G$28,7,FALSE)),0,(VLOOKUP(B27,'Timber Tour'!$A$4:$G$28,7,FALSE)))</f>
        <v>F16</v>
      </c>
      <c r="F27" s="21">
        <f>IF(ISNA(VLOOKUP($B27,'Timber Tour'!$A$108:$G$131,6,FALSE)),0,(VLOOKUP($B27,'Timber Tour'!$A$108:$G$131,6,FALSE)))</f>
        <v>157.51</v>
      </c>
      <c r="G27" s="21">
        <f>IF(ISNA(VLOOKUP($B27,'Timber Tour'!$A$4:$G$28,6,FALSE)),0,(VLOOKUP($B27,'Timber Tour'!$A$4:$G$28,6,FALSE)))</f>
        <v>144.91</v>
      </c>
      <c r="H27" s="21">
        <f>IF(ISNA(VLOOKUP($B27,'Timber Tour'!$A$227:$G$245,6,FALSE)),0,(VLOOKUP($B27,'Timber Tour'!$A$227:$G$245,6,FALSE)))</f>
        <v>157.51</v>
      </c>
      <c r="I27" s="21">
        <f>IF(ISNA(VLOOKUP($B27,'Timber Tour'!$A$205:$G$222,6,FALSE)),0,(VLOOKUP($B27,'Timber Tour'!$A$205:$G$222,6,FALSE)))</f>
        <v>202.28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>
        <v>0</v>
      </c>
      <c r="AE27" s="22">
        <v>0</v>
      </c>
      <c r="AF27" s="23">
        <f t="shared" si="2"/>
        <v>202.28</v>
      </c>
      <c r="AG27" s="24">
        <f t="shared" si="10"/>
        <v>157.51</v>
      </c>
      <c r="AH27" s="24">
        <f t="shared" si="4"/>
        <v>157.51</v>
      </c>
      <c r="AI27" s="24">
        <f t="shared" si="11"/>
        <v>144.91</v>
      </c>
      <c r="AJ27" s="25">
        <f t="shared" si="5"/>
        <v>662.20999999999992</v>
      </c>
      <c r="AK27" s="32"/>
    </row>
    <row r="28" spans="1:37" ht="15.75" customHeight="1">
      <c r="A28" s="17">
        <f t="shared" si="0"/>
        <v>27</v>
      </c>
      <c r="B28" s="18" t="str">
        <f t="shared" si="1"/>
        <v>RobertsAnnika</v>
      </c>
      <c r="C28" s="19" t="s">
        <v>85</v>
      </c>
      <c r="D28" s="19" t="s">
        <v>86</v>
      </c>
      <c r="E28" s="26" t="str">
        <f>IF(ISNA(VLOOKUP(B28,'Timber Tour'!$A$227:$G$245,7,FALSE)),0,(VLOOKUP(B28,'Timber Tour'!$A$227:$G$245,7,FALSE)))</f>
        <v>F16</v>
      </c>
      <c r="F28" s="21">
        <f>IF(ISNA(VLOOKUP($B28,'Timber Tour'!$A$108:$G$131,6,FALSE)),0,(VLOOKUP($B28,'Timber Tour'!$A$108:$G$131,6,FALSE)))</f>
        <v>0</v>
      </c>
      <c r="G28" s="21">
        <f>IF(ISNA(VLOOKUP($B28,'Timber Tour'!$A$4:$G$28,6,FALSE)),0,(VLOOKUP($B28,'Timber Tour'!$A$4:$G$28,6,FALSE)))</f>
        <v>0</v>
      </c>
      <c r="H28" s="21">
        <f>IF(ISNA(VLOOKUP($B28,'Timber Tour'!$A$227:$G$245,6,FALSE)),0,(VLOOKUP($B28,'Timber Tour'!$A$227:$G$245,6,FALSE)))</f>
        <v>465.66</v>
      </c>
      <c r="I28" s="21">
        <f>IF(ISNA(VLOOKUP($B28,'Timber Tour'!$A$205:$G$222,6,FALSE)),0,(VLOOKUP($B28,'Timber Tour'!$A$205:$G$222,6,FALSE)))</f>
        <v>171.21</v>
      </c>
      <c r="J28" s="22"/>
      <c r="K28" s="22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1"/>
      <c r="Z28" s="29"/>
      <c r="AA28" s="29"/>
      <c r="AB28" s="29"/>
      <c r="AC28" s="29"/>
      <c r="AD28" s="22">
        <v>0</v>
      </c>
      <c r="AE28" s="22">
        <v>0</v>
      </c>
      <c r="AF28" s="23">
        <f t="shared" si="2"/>
        <v>465.66</v>
      </c>
      <c r="AG28" s="24">
        <f t="shared" si="10"/>
        <v>171.21</v>
      </c>
      <c r="AH28" s="24">
        <f t="shared" si="4"/>
        <v>0</v>
      </c>
      <c r="AI28" s="24">
        <f t="shared" si="11"/>
        <v>0</v>
      </c>
      <c r="AJ28" s="25">
        <f t="shared" si="5"/>
        <v>636.87</v>
      </c>
      <c r="AK28" s="16"/>
    </row>
    <row r="29" spans="1:37" ht="15.75" customHeight="1">
      <c r="A29" s="17">
        <f t="shared" si="0"/>
        <v>28</v>
      </c>
      <c r="B29" s="18" t="str">
        <f t="shared" si="1"/>
        <v>PRETTOTessa</v>
      </c>
      <c r="C29" s="19" t="s">
        <v>87</v>
      </c>
      <c r="D29" s="19" t="s">
        <v>88</v>
      </c>
      <c r="E29" s="26" t="str">
        <f>IF(ISNA(VLOOKUP(B29,'Timber Tour'!$A$4:$G$28,7,FALSE)),0,(VLOOKUP(B29,'Timber Tour'!$A$4:$G$28,7,FALSE)))</f>
        <v>F18</v>
      </c>
      <c r="F29" s="21">
        <f>IF(ISNA(VLOOKUP($B29,'Timber Tour'!$A$108:$G$131,6,FALSE)),0,(VLOOKUP($B29,'Timber Tour'!$A$108:$G$131,6,FALSE)))</f>
        <v>186.09</v>
      </c>
      <c r="G29" s="21">
        <f>IF(ISNA(VLOOKUP($B29,'Timber Tour'!$A$4:$G$28,6,FALSE)),0,(VLOOKUP($B29,'Timber Tour'!$A$4:$G$28,6,FALSE)))</f>
        <v>87.87</v>
      </c>
      <c r="H29" s="21">
        <f>IF(ISNA(VLOOKUP($B29,'Timber Tour'!$A$227:$G$245,6,FALSE)),0,(VLOOKUP($B29,'Timber Tour'!$A$227:$G$245,6,FALSE)))</f>
        <v>171.21</v>
      </c>
      <c r="I29" s="21">
        <f>IF(ISNA(VLOOKUP($B29,'Timber Tour'!$A$205:$G$222,6,FALSE)),0,(VLOOKUP($B29,'Timber Tour'!$A$205:$G$222,6,FALSE)))</f>
        <v>186.09</v>
      </c>
      <c r="J29" s="21"/>
      <c r="K29" s="21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22">
        <v>0</v>
      </c>
      <c r="AE29" s="22">
        <v>0</v>
      </c>
      <c r="AF29" s="23">
        <f t="shared" si="2"/>
        <v>186.09</v>
      </c>
      <c r="AG29" s="24">
        <f t="shared" si="10"/>
        <v>186.09</v>
      </c>
      <c r="AH29" s="24">
        <f t="shared" si="4"/>
        <v>171.21</v>
      </c>
      <c r="AI29" s="24">
        <f t="shared" si="11"/>
        <v>87.87</v>
      </c>
      <c r="AJ29" s="25">
        <f t="shared" si="5"/>
        <v>631.26</v>
      </c>
      <c r="AK29" s="31"/>
    </row>
    <row r="30" spans="1:37" ht="15.75" customHeight="1">
      <c r="A30" s="17">
        <f t="shared" si="0"/>
        <v>29</v>
      </c>
      <c r="B30" s="18" t="str">
        <f t="shared" si="1"/>
        <v>KELLEYLauren</v>
      </c>
      <c r="C30" s="19" t="s">
        <v>89</v>
      </c>
      <c r="D30" s="19" t="s">
        <v>90</v>
      </c>
      <c r="E30" s="26" t="str">
        <f>IF(ISNA(VLOOKUP(B30,'Timber Tour'!$A$4:$G$28,7,FALSE)),0,(VLOOKUP(B30,'Timber Tour'!$A$4:$G$28,7,FALSE)))</f>
        <v>F16</v>
      </c>
      <c r="F30" s="21">
        <f>IF(ISNA(VLOOKUP($B30,'Timber Tour'!$A$108:$G$131,6,FALSE)),0,(VLOOKUP($B30,'Timber Tour'!$A$108:$G$131,6,FALSE)))</f>
        <v>0</v>
      </c>
      <c r="G30" s="21">
        <f>IF(ISNA(VLOOKUP($B30,'Timber Tour'!$A$4:$G$28,6,FALSE)),0,(VLOOKUP($B30,'Timber Tour'!$A$4:$G$28,6,FALSE)))</f>
        <v>122.65</v>
      </c>
      <c r="H30" s="21">
        <f>IF(ISNA(VLOOKUP($B30,'Timber Tour'!$A$227:$G$245,6,FALSE)),0,(VLOOKUP($B30,'Timber Tour'!$A$227:$G$245,6,FALSE)))</f>
        <v>238.98</v>
      </c>
      <c r="I30" s="21">
        <f>IF(ISNA(VLOOKUP($B30,'Timber Tour'!$A$205:$G$222,6,FALSE)),0,(VLOOKUP($B30,'Timber Tour'!$A$205:$G$222,6,FALSE)))</f>
        <v>259.76</v>
      </c>
      <c r="J30" s="29"/>
      <c r="K30" s="2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22">
        <v>0</v>
      </c>
      <c r="AE30" s="22">
        <v>0</v>
      </c>
      <c r="AF30" s="23">
        <f t="shared" si="2"/>
        <v>259.76</v>
      </c>
      <c r="AG30" s="24">
        <f t="shared" si="10"/>
        <v>238.98</v>
      </c>
      <c r="AH30" s="24">
        <f t="shared" si="4"/>
        <v>122.65</v>
      </c>
      <c r="AI30" s="24">
        <f t="shared" si="11"/>
        <v>0</v>
      </c>
      <c r="AJ30" s="25">
        <f t="shared" si="5"/>
        <v>621.39</v>
      </c>
      <c r="AK30" s="18"/>
    </row>
    <row r="31" spans="1:37" ht="15.75" customHeight="1">
      <c r="A31" s="17">
        <f t="shared" si="0"/>
        <v>30</v>
      </c>
      <c r="B31" s="18" t="str">
        <f t="shared" si="1"/>
        <v>HELVOIGTMiranda</v>
      </c>
      <c r="C31" s="19" t="s">
        <v>91</v>
      </c>
      <c r="D31" s="19" t="s">
        <v>92</v>
      </c>
      <c r="E31" s="26" t="str">
        <f>IF(ISNA(VLOOKUP(B31,'Timber Tour'!$A$227:$G$245,7,FALSE)),0,(VLOOKUP(B31,'Timber Tour'!$A$227:$G$245,7,FALSE)))</f>
        <v>F16</v>
      </c>
      <c r="F31" s="21">
        <f>IF(ISNA(VLOOKUP($B31,'Timber Tour'!$A$108:$G$131,6,FALSE)),0,(VLOOKUP($B31,'Timber Tour'!$A$108:$G$131,6,FALSE)))</f>
        <v>0</v>
      </c>
      <c r="G31" s="21">
        <f>IF(ISNA(VLOOKUP($B31,'Timber Tour'!$A$4:$G$28,6,FALSE)),0,(VLOOKUP($B31,'Timber Tour'!$A$4:$G$28,6,FALSE)))</f>
        <v>0</v>
      </c>
      <c r="H31" s="21">
        <f>IF(ISNA(VLOOKUP($B31,'Timber Tour'!$A$227:$G$245,6,FALSE)),0,(VLOOKUP($B31,'Timber Tour'!$A$227:$G$245,6,FALSE)))</f>
        <v>333.59</v>
      </c>
      <c r="I31" s="21">
        <f>IF(ISNA(VLOOKUP($B31,'Timber Tour'!$A$205:$G$222,6,FALSE)),0,(VLOOKUP($B31,'Timber Tour'!$A$205:$G$222,6,FALSE)))</f>
        <v>238.98</v>
      </c>
      <c r="J31" s="22"/>
      <c r="K31" s="22"/>
      <c r="L31" s="29">
        <v>0</v>
      </c>
      <c r="M31" s="29">
        <v>0</v>
      </c>
      <c r="N31" s="29">
        <v>0</v>
      </c>
      <c r="O31" s="29">
        <v>0</v>
      </c>
      <c r="P31" s="29"/>
      <c r="Q31" s="29"/>
      <c r="R31" s="29"/>
      <c r="S31" s="29"/>
      <c r="T31" s="29"/>
      <c r="U31" s="29"/>
      <c r="V31" s="29"/>
      <c r="W31" s="29"/>
      <c r="X31" s="29"/>
      <c r="Y31" s="21"/>
      <c r="Z31" s="29"/>
      <c r="AA31" s="29"/>
      <c r="AB31" s="29"/>
      <c r="AC31" s="29"/>
      <c r="AD31" s="22">
        <v>0</v>
      </c>
      <c r="AE31" s="22">
        <v>0</v>
      </c>
      <c r="AF31" s="23">
        <f t="shared" si="2"/>
        <v>333.59</v>
      </c>
      <c r="AG31" s="24">
        <f t="shared" si="10"/>
        <v>238.98</v>
      </c>
      <c r="AH31" s="24">
        <f t="shared" si="4"/>
        <v>0</v>
      </c>
      <c r="AI31" s="24">
        <f t="shared" si="11"/>
        <v>0</v>
      </c>
      <c r="AJ31" s="25">
        <f t="shared" si="5"/>
        <v>572.56999999999994</v>
      </c>
      <c r="AK31" s="32"/>
    </row>
    <row r="32" spans="1:37" ht="15.75" customHeight="1">
      <c r="A32" s="17">
        <f t="shared" si="0"/>
        <v>31</v>
      </c>
      <c r="B32" s="18" t="str">
        <f t="shared" si="1"/>
        <v>PRENTICERiley</v>
      </c>
      <c r="C32" s="19" t="s">
        <v>93</v>
      </c>
      <c r="D32" s="19" t="s">
        <v>94</v>
      </c>
      <c r="E32" s="26" t="str">
        <f>IF(ISNA(VLOOKUP(B32,'Timber Tour'!$A$4:$G$28,7,FALSE)),0,(VLOOKUP(B32,'Timber Tour'!$A$4:$G$28,7,FALSE)))</f>
        <v>F16</v>
      </c>
      <c r="F32" s="21">
        <f>IF(ISNA(VLOOKUP($B32,'Timber Tour'!$A$108:$G$131,6,FALSE)),0,(VLOOKUP($B32,'Timber Tour'!$A$108:$G$131,6,FALSE)))</f>
        <v>122.65</v>
      </c>
      <c r="G32" s="21">
        <f>IF(ISNA(VLOOKUP($B32,'Timber Tour'!$A$4:$G$28,6,FALSE)),0,(VLOOKUP($B32,'Timber Tour'!$A$4:$G$28,6,FALSE)))</f>
        <v>428.4</v>
      </c>
      <c r="H32" s="21">
        <f>IF(ISNA(VLOOKUP($B32,'Timber Tour'!$A$227:$G$245,6,FALSE)),0,(VLOOKUP($B32,'Timber Tour'!$A$227:$G$245,6,FALSE)))</f>
        <v>0</v>
      </c>
      <c r="I32" s="21">
        <f>IF(ISNA(VLOOKUP($B32,'Timber Tour'!$A$205:$G$222,6,FALSE)),0,(VLOOKUP($B32,'Timber Tour'!$A$205:$G$222,6,FALSE)))</f>
        <v>0</v>
      </c>
      <c r="J32" s="21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>
        <v>0</v>
      </c>
      <c r="AE32" s="22">
        <v>0</v>
      </c>
      <c r="AF32" s="23">
        <f t="shared" si="2"/>
        <v>428.4</v>
      </c>
      <c r="AG32" s="24">
        <f t="shared" si="10"/>
        <v>122.65</v>
      </c>
      <c r="AH32" s="24">
        <f t="shared" si="4"/>
        <v>0</v>
      </c>
      <c r="AI32" s="24">
        <f t="shared" si="11"/>
        <v>0</v>
      </c>
      <c r="AJ32" s="25">
        <f t="shared" si="5"/>
        <v>551.04999999999995</v>
      </c>
      <c r="AK32" s="32"/>
    </row>
    <row r="33" spans="1:37" ht="15.75" customHeight="1">
      <c r="A33" s="17">
        <f t="shared" si="0"/>
        <v>32</v>
      </c>
      <c r="B33" s="18" t="str">
        <f t="shared" si="1"/>
        <v>WOODENBobbi</v>
      </c>
      <c r="C33" s="19" t="s">
        <v>95</v>
      </c>
      <c r="D33" s="19" t="s">
        <v>96</v>
      </c>
      <c r="E33" s="26" t="str">
        <f>IF(ISNA(VLOOKUP(B33,'Timber Tour'!$A$4:$G$28,7,FALSE)),0,(VLOOKUP(B33,'Timber Tour'!$A$4:$G$28,7,FALSE)))</f>
        <v>F16</v>
      </c>
      <c r="F33" s="21">
        <f>IF(ISNA(VLOOKUP($B33,'Timber Tour'!$A$108:$G$131,6,FALSE)),0,(VLOOKUP($B33,'Timber Tour'!$A$108:$G$131,6,FALSE)))</f>
        <v>394.13</v>
      </c>
      <c r="G33" s="21">
        <f>IF(ISNA(VLOOKUP($B33,'Timber Tour'!$A$4:$G$28,6,FALSE)),0,(VLOOKUP($B33,'Timber Tour'!$A$4:$G$28,6,FALSE)))</f>
        <v>112.84</v>
      </c>
      <c r="H33" s="21">
        <f>IF(ISNA(VLOOKUP($B33,'Timber Tour'!$A$227:$G$245,6,FALSE)),0,(VLOOKUP($B33,'Timber Tour'!$A$227:$G$245,6,FALSE)))</f>
        <v>0</v>
      </c>
      <c r="I33" s="21">
        <f>IF(ISNA(VLOOKUP($B33,'Timber Tour'!$A$205:$G$222,6,FALSE)),0,(VLOOKUP($B33,'Timber Tour'!$A$205:$G$222,6,FALSE)))</f>
        <v>0</v>
      </c>
      <c r="J33" s="21"/>
      <c r="K33" s="21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22">
        <v>0</v>
      </c>
      <c r="AE33" s="22">
        <v>0</v>
      </c>
      <c r="AF33" s="23">
        <f t="shared" si="2"/>
        <v>394.13</v>
      </c>
      <c r="AG33" s="24">
        <f t="shared" si="10"/>
        <v>112.84</v>
      </c>
      <c r="AH33" s="24">
        <f t="shared" si="4"/>
        <v>0</v>
      </c>
      <c r="AI33" s="24">
        <f t="shared" si="11"/>
        <v>0</v>
      </c>
      <c r="AJ33" s="25">
        <f t="shared" si="5"/>
        <v>506.97</v>
      </c>
      <c r="AK33" s="16"/>
    </row>
    <row r="34" spans="1:37" ht="15.75" customHeight="1">
      <c r="A34" s="17">
        <f t="shared" si="0"/>
        <v>33</v>
      </c>
      <c r="B34" s="18" t="str">
        <f t="shared" si="1"/>
        <v>CLEMENSONPoppy</v>
      </c>
      <c r="C34" s="19" t="s">
        <v>97</v>
      </c>
      <c r="D34" s="19" t="s">
        <v>98</v>
      </c>
      <c r="E34" s="26" t="str">
        <f>IF(ISNA(VLOOKUP(B34,'Timber Tour'!$A$4:$G$28,7,FALSE)),0,(VLOOKUP(B34,'Timber Tour'!$A$4:$G$28,7,FALSE)))</f>
        <v>F14</v>
      </c>
      <c r="F34" s="21">
        <f>IF(ISNA(VLOOKUP($B34,'Timber Tour'!$A$108:$G$131,6,FALSE)),0,(VLOOKUP($B34,'Timber Tour'!$A$108:$G$131,6,FALSE)))</f>
        <v>0</v>
      </c>
      <c r="G34" s="21">
        <f>IF(ISNA(VLOOKUP($B34,'Timber Tour'!$A$4:$G$28,6,FALSE)),0,(VLOOKUP($B34,'Timber Tour'!$A$4:$G$28,6,FALSE)))</f>
        <v>506.15</v>
      </c>
      <c r="H34" s="21">
        <f>IF(ISNA(VLOOKUP($B34,'Timber Tour'!$A$227:$G$245,6,FALSE)),0,(VLOOKUP($B34,'Timber Tour'!$A$227:$G$245,6,FALSE)))</f>
        <v>0</v>
      </c>
      <c r="I34" s="21">
        <f>IF(ISNA(VLOOKUP($B34,'Timber Tour'!$A$205:$G$222,6,FALSE)),0,(VLOOKUP($B34,'Timber Tour'!$A$205:$G$222,6,FALSE)))</f>
        <v>0</v>
      </c>
      <c r="J34" s="22"/>
      <c r="K34" s="2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2">
        <v>0</v>
      </c>
      <c r="AE34" s="22">
        <v>0</v>
      </c>
      <c r="AF34" s="23">
        <f t="shared" si="2"/>
        <v>506.15</v>
      </c>
      <c r="AG34" s="24">
        <f t="shared" si="10"/>
        <v>0</v>
      </c>
      <c r="AH34" s="24">
        <f t="shared" si="4"/>
        <v>0</v>
      </c>
      <c r="AI34" s="24">
        <f t="shared" si="11"/>
        <v>0</v>
      </c>
      <c r="AJ34" s="25">
        <f t="shared" si="5"/>
        <v>506.15</v>
      </c>
      <c r="AK34" s="32"/>
    </row>
    <row r="35" spans="1:37" ht="15.75" customHeight="1">
      <c r="A35" s="17">
        <f t="shared" si="0"/>
        <v>34</v>
      </c>
      <c r="B35" s="18" t="str">
        <f t="shared" si="1"/>
        <v>HEALEYZyah</v>
      </c>
      <c r="C35" s="19" t="s">
        <v>99</v>
      </c>
      <c r="D35" s="19" t="s">
        <v>100</v>
      </c>
      <c r="E35" s="26" t="str">
        <f>IF(ISNA(VLOOKUP(B35,'Timber Tour'!$A$4:$G$28,7,FALSE)),0,(VLOOKUP(B35,'Timber Tour'!$A$4:$G$28,7,FALSE)))</f>
        <v>F14</v>
      </c>
      <c r="F35" s="21">
        <f>IF(ISNA(VLOOKUP($B35,'Timber Tour'!$A$108:$G$131,6,FALSE)),0,(VLOOKUP($B35,'Timber Tour'!$A$108:$G$131,6,FALSE)))</f>
        <v>0</v>
      </c>
      <c r="G35" s="21">
        <f>IF(ISNA(VLOOKUP($B35,'Timber Tour'!$A$4:$G$28,6,FALSE)),0,(VLOOKUP($B35,'Timber Tour'!$A$4:$G$28,6,FALSE)))</f>
        <v>95.51</v>
      </c>
      <c r="H35" s="21">
        <f>IF(ISNA(VLOOKUP($B35,'Timber Tour'!$A$227:$G$245,6,FALSE)),0,(VLOOKUP($B35,'Timber Tour'!$A$227:$G$245,6,FALSE)))</f>
        <v>144.91</v>
      </c>
      <c r="I35" s="21">
        <f>IF(ISNA(VLOOKUP($B35,'Timber Tour'!$A$205:$G$222,6,FALSE)),0,(VLOOKUP($B35,'Timber Tour'!$A$205:$G$222,6,FALSE)))</f>
        <v>219.86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>
        <v>0</v>
      </c>
      <c r="AE35" s="22">
        <v>0</v>
      </c>
      <c r="AF35" s="23">
        <f t="shared" si="2"/>
        <v>219.86</v>
      </c>
      <c r="AG35" s="24">
        <f t="shared" si="10"/>
        <v>144.91</v>
      </c>
      <c r="AH35" s="24">
        <f t="shared" si="4"/>
        <v>95.51</v>
      </c>
      <c r="AI35" s="24">
        <f t="shared" si="11"/>
        <v>0</v>
      </c>
      <c r="AJ35" s="25">
        <f t="shared" si="5"/>
        <v>460.28</v>
      </c>
      <c r="AK35" s="32"/>
    </row>
    <row r="36" spans="1:37" ht="15.75" customHeight="1">
      <c r="A36" s="17">
        <f t="shared" si="0"/>
        <v>35</v>
      </c>
      <c r="B36" s="18" t="str">
        <f t="shared" si="1"/>
        <v>GRANT-LAVERGNESierr</v>
      </c>
      <c r="C36" s="19" t="s">
        <v>101</v>
      </c>
      <c r="D36" s="19" t="s">
        <v>102</v>
      </c>
      <c r="E36" s="26" t="str">
        <f>IF(ISNA(VLOOKUP(B36,'Timber Tour'!$A$4:$G$28,7,FALSE)),0,(VLOOKUP(B36,'Timber Tour'!$A$4:$G$28,7,FALSE)))</f>
        <v>F16</v>
      </c>
      <c r="F36" s="21">
        <f>IF(ISNA(VLOOKUP($B36,'Timber Tour'!$A$108:$G$131,6,FALSE)),0,(VLOOKUP($B36,'Timber Tour'!$A$108:$G$131,6,FALSE)))</f>
        <v>0</v>
      </c>
      <c r="G36" s="21">
        <f>IF(ISNA(VLOOKUP($B36,'Timber Tour'!$A$4:$G$28,6,FALSE)),0,(VLOOKUP($B36,'Timber Tour'!$A$4:$G$28,6,FALSE)))</f>
        <v>171.21</v>
      </c>
      <c r="H36" s="21">
        <f>IF(ISNA(VLOOKUP($B36,'Timber Tour'!$A$227:$G$245,6,FALSE)),0,(VLOOKUP($B36,'Timber Tour'!$A$227:$G$245,6,FALSE)))</f>
        <v>0</v>
      </c>
      <c r="I36" s="21">
        <f>IF(ISNA(VLOOKUP($B36,'Timber Tour'!$A$205:$G$222,6,FALSE)),0,(VLOOKUP($B36,'Timber Tour'!$A$205:$G$222,6,FALSE)))</f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22">
        <v>0</v>
      </c>
      <c r="AE36" s="22">
        <v>0</v>
      </c>
      <c r="AF36" s="23">
        <f t="shared" si="2"/>
        <v>171.21</v>
      </c>
      <c r="AG36" s="24">
        <f t="shared" si="10"/>
        <v>0</v>
      </c>
      <c r="AH36" s="24">
        <f t="shared" si="4"/>
        <v>0</v>
      </c>
      <c r="AI36" s="24">
        <f t="shared" si="11"/>
        <v>0</v>
      </c>
      <c r="AJ36" s="25">
        <f t="shared" si="5"/>
        <v>171.21</v>
      </c>
      <c r="AK36" s="18"/>
    </row>
    <row r="37" spans="1:37" ht="15.75" customHeight="1">
      <c r="A37" s="17">
        <f t="shared" si="0"/>
        <v>36</v>
      </c>
      <c r="B37" s="18" t="str">
        <f t="shared" si="1"/>
        <v>KrummeAvery</v>
      </c>
      <c r="C37" s="19" t="s">
        <v>103</v>
      </c>
      <c r="D37" s="18" t="s">
        <v>104</v>
      </c>
      <c r="E37" s="26">
        <f>IF(ISNA(VLOOKUP(B37,'Timber Tour'!$A$227:$G$245,7,FALSE)),0,(VLOOKUP(B37,'Timber Tour'!$A$227:$G$245,7,FALSE)))</f>
        <v>0</v>
      </c>
      <c r="F37" s="21">
        <f>IF(ISNA(VLOOKUP($B37,'Timber Tour'!$A$108:$G$131,6,FALSE)),0,(VLOOKUP($B37,'Timber Tour'!$A$108:$G$131,6,FALSE)))</f>
        <v>0</v>
      </c>
      <c r="G37" s="21">
        <f>IF(ISNA(VLOOKUP($B37,'Timber Tour'!$A$4:$G$28,6,FALSE)),0,(VLOOKUP($B37,'Timber Tour'!$A$4:$G$28,6,FALSE)))</f>
        <v>0</v>
      </c>
      <c r="H37" s="21">
        <f>IF(ISNA(VLOOKUP($B37,'Timber Tour'!$A$227:$G$245,6,FALSE)),0,(VLOOKUP($B37,'Timber Tour'!$A$227:$G$245,6,FALSE)))</f>
        <v>0</v>
      </c>
      <c r="I37" s="21">
        <f>IF(ISNA(VLOOKUP($B37,'Timber Tour'!$A$205:$G$222,6,FALSE)),0,(VLOOKUP($B37,'Timber Tour'!$A$205:$G$222,6,FALSE)))</f>
        <v>0</v>
      </c>
      <c r="J37" s="22"/>
      <c r="K37" s="22"/>
      <c r="L37" s="29">
        <v>0</v>
      </c>
      <c r="M37" s="29">
        <v>0</v>
      </c>
      <c r="N37" s="29">
        <v>0</v>
      </c>
      <c r="O37" s="29">
        <v>0</v>
      </c>
      <c r="P37" s="29"/>
      <c r="Q37" s="29"/>
      <c r="R37" s="29"/>
      <c r="S37" s="29"/>
      <c r="T37" s="29"/>
      <c r="U37" s="29"/>
      <c r="V37" s="29"/>
      <c r="W37" s="29"/>
      <c r="X37" s="29"/>
      <c r="Y37" s="21"/>
      <c r="Z37" s="29"/>
      <c r="AA37" s="29"/>
      <c r="AB37" s="29"/>
      <c r="AC37" s="29"/>
      <c r="AD37" s="22">
        <v>0</v>
      </c>
      <c r="AE37" s="22">
        <v>0</v>
      </c>
      <c r="AF37" s="23">
        <f t="shared" si="2"/>
        <v>0</v>
      </c>
      <c r="AG37" s="24">
        <f t="shared" si="10"/>
        <v>0</v>
      </c>
      <c r="AH37" s="24">
        <f t="shared" si="4"/>
        <v>0</v>
      </c>
      <c r="AI37" s="24">
        <f t="shared" si="11"/>
        <v>0</v>
      </c>
      <c r="AJ37" s="25">
        <f t="shared" si="5"/>
        <v>0</v>
      </c>
      <c r="AK37" s="32"/>
    </row>
    <row r="38" spans="1:37" ht="15.75" customHeight="1">
      <c r="A38" s="17"/>
      <c r="B38" s="19"/>
      <c r="C38" s="19"/>
      <c r="D38" s="18"/>
      <c r="E38" s="26"/>
      <c r="F38" s="18"/>
      <c r="G38" s="21"/>
      <c r="H38" s="21"/>
      <c r="I38" s="21"/>
      <c r="J38" s="21"/>
      <c r="K38" s="21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3"/>
      <c r="AG38" s="24"/>
      <c r="AH38" s="24"/>
      <c r="AI38" s="24"/>
      <c r="AJ38" s="25"/>
      <c r="AK38" s="18"/>
    </row>
    <row r="39" spans="1:37" ht="15.75" customHeight="1">
      <c r="A39" s="17"/>
      <c r="B39" s="18"/>
      <c r="C39" s="18"/>
      <c r="D39" s="18" t="s">
        <v>105</v>
      </c>
      <c r="E39" s="26"/>
      <c r="F39" s="22">
        <f t="shared" ref="F39:G39" si="12">SUM(F2:F36)</f>
        <v>6714.5099999999984</v>
      </c>
      <c r="G39" s="22">
        <f t="shared" si="12"/>
        <v>7114.5399999999981</v>
      </c>
      <c r="H39" s="22">
        <f t="shared" ref="H39:I39" si="13">SUM(H2:H38)</f>
        <v>6458.54</v>
      </c>
      <c r="I39" s="22">
        <f t="shared" si="13"/>
        <v>6313.6299999999992</v>
      </c>
      <c r="J39" s="22"/>
      <c r="K39" s="22"/>
      <c r="L39" s="38"/>
      <c r="M39" s="38"/>
      <c r="N39" s="38"/>
      <c r="O39" s="39"/>
      <c r="P39" s="21"/>
      <c r="Q39" s="21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27"/>
      <c r="AG39" s="28"/>
      <c r="AH39" s="24"/>
      <c r="AI39" s="24"/>
      <c r="AJ39" s="40"/>
      <c r="AK39" s="16"/>
    </row>
    <row r="40" spans="1:37" ht="15.75" customHeight="1">
      <c r="A40" s="17"/>
      <c r="B40" s="19"/>
      <c r="C40" s="19"/>
      <c r="D40" s="1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3"/>
      <c r="AG40" s="24"/>
      <c r="AH40" s="24"/>
      <c r="AI40" s="24"/>
      <c r="AJ40" s="25"/>
      <c r="AK40" s="18"/>
    </row>
    <row r="41" spans="1:37" ht="15.75" customHeight="1">
      <c r="A41" s="17"/>
      <c r="B41" s="19"/>
      <c r="C41" s="19"/>
      <c r="D41" s="19"/>
      <c r="E41" s="26"/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3"/>
      <c r="AG41" s="24"/>
      <c r="AH41" s="24"/>
      <c r="AI41" s="24"/>
      <c r="AJ41" s="40"/>
      <c r="AK41" s="16"/>
    </row>
    <row r="42" spans="1:37" ht="15.75" customHeight="1">
      <c r="A42" s="17"/>
      <c r="B42" s="19"/>
      <c r="C42" s="19"/>
      <c r="D42" s="18"/>
      <c r="E42" s="18"/>
      <c r="F42" s="18"/>
      <c r="G42" s="29"/>
      <c r="H42" s="29"/>
      <c r="I42" s="29"/>
      <c r="J42" s="29"/>
      <c r="K42" s="29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3"/>
      <c r="AG42" s="24"/>
      <c r="AH42" s="24"/>
      <c r="AI42" s="24"/>
      <c r="AJ42" s="25"/>
      <c r="AK42" s="18"/>
    </row>
    <row r="43" spans="1:37" ht="15.75" customHeight="1">
      <c r="A43" s="17"/>
      <c r="B43" s="19"/>
      <c r="C43" s="19"/>
      <c r="D43" s="1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3"/>
      <c r="AG43" s="41"/>
      <c r="AH43" s="41"/>
      <c r="AI43" s="24"/>
      <c r="AJ43" s="42"/>
      <c r="AK43" s="18"/>
    </row>
    <row r="44" spans="1:37" ht="15.75" customHeight="1">
      <c r="A44" s="17"/>
      <c r="B44" s="19"/>
      <c r="C44" s="19"/>
      <c r="D44" s="19"/>
      <c r="E44" s="2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3"/>
      <c r="AG44" s="24"/>
      <c r="AH44" s="24"/>
      <c r="AI44" s="24"/>
      <c r="AJ44" s="40"/>
      <c r="AK44" s="16"/>
    </row>
    <row r="45" spans="1:37" ht="15.75" customHeight="1">
      <c r="A45" s="17"/>
      <c r="B45" s="19"/>
      <c r="C45" s="19"/>
      <c r="D45" s="1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3"/>
      <c r="AG45" s="24"/>
      <c r="AH45" s="24"/>
      <c r="AI45" s="24"/>
      <c r="AJ45" s="25"/>
      <c r="AK45" s="16"/>
    </row>
    <row r="46" spans="1:37" ht="15.75" customHeight="1">
      <c r="A46" s="17"/>
      <c r="B46" s="18"/>
      <c r="C46" s="18"/>
      <c r="D46" s="18"/>
      <c r="E46" s="26"/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7"/>
      <c r="AG46" s="28"/>
      <c r="AH46" s="24"/>
      <c r="AI46" s="24"/>
      <c r="AJ46" s="25"/>
      <c r="AK46" s="18"/>
    </row>
    <row r="47" spans="1:37" ht="15.75" customHeight="1">
      <c r="A47" s="17"/>
      <c r="B47" s="19"/>
      <c r="C47" s="19"/>
      <c r="D47" s="19"/>
      <c r="E47" s="18"/>
      <c r="F47" s="18"/>
      <c r="G47" s="21"/>
      <c r="H47" s="21"/>
      <c r="I47" s="21"/>
      <c r="J47" s="21"/>
      <c r="K47" s="21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23"/>
      <c r="AG47" s="24"/>
      <c r="AH47" s="28"/>
      <c r="AI47" s="24"/>
      <c r="AJ47" s="25"/>
      <c r="AK47" s="18"/>
    </row>
    <row r="48" spans="1:37" ht="15.75" customHeight="1">
      <c r="A48" s="17"/>
      <c r="B48" s="19"/>
      <c r="C48" s="19"/>
      <c r="D48" s="18"/>
      <c r="E48" s="18"/>
      <c r="F48" s="18"/>
      <c r="G48" s="21"/>
      <c r="H48" s="21"/>
      <c r="I48" s="21"/>
      <c r="J48" s="21"/>
      <c r="K48" s="21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3"/>
      <c r="AG48" s="24"/>
      <c r="AH48" s="24"/>
      <c r="AI48" s="24"/>
      <c r="AJ48" s="25"/>
      <c r="AK48" s="18"/>
    </row>
    <row r="49" spans="1:37" ht="15.75" customHeight="1">
      <c r="A49" s="17"/>
      <c r="B49" s="19"/>
      <c r="C49" s="19"/>
      <c r="D49" s="1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23"/>
      <c r="AG49" s="24"/>
      <c r="AH49" s="24"/>
      <c r="AI49" s="24"/>
      <c r="AJ49" s="25"/>
      <c r="AK49" s="16"/>
    </row>
    <row r="50" spans="1:37" ht="15.75" customHeight="1">
      <c r="A50" s="17"/>
      <c r="B50" s="18"/>
      <c r="C50" s="18"/>
      <c r="D50" s="18"/>
      <c r="E50" s="26"/>
      <c r="F50" s="22"/>
      <c r="G50" s="22"/>
      <c r="H50" s="22"/>
      <c r="I50" s="22"/>
      <c r="J50" s="22"/>
      <c r="K50" s="22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7"/>
      <c r="AG50" s="28"/>
      <c r="AH50" s="24"/>
      <c r="AI50" s="24"/>
      <c r="AJ50" s="25"/>
      <c r="AK50" s="18"/>
    </row>
    <row r="51" spans="1:37" ht="15.75" customHeight="1">
      <c r="A51" s="17"/>
      <c r="B51" s="19"/>
      <c r="C51" s="19"/>
      <c r="D51" s="1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23"/>
      <c r="AG51" s="24"/>
      <c r="AH51" s="28"/>
      <c r="AI51" s="24"/>
      <c r="AJ51" s="25"/>
      <c r="AK51" s="18"/>
    </row>
    <row r="52" spans="1:37" ht="15.75" customHeight="1">
      <c r="A52" s="17"/>
      <c r="B52" s="19"/>
      <c r="C52" s="19"/>
      <c r="D52" s="1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3"/>
      <c r="AG52" s="24"/>
      <c r="AH52" s="24"/>
      <c r="AI52" s="24"/>
      <c r="AJ52" s="25"/>
      <c r="AK52" s="16"/>
    </row>
    <row r="53" spans="1:37" ht="15.75" customHeight="1">
      <c r="A53" s="17"/>
      <c r="B53" s="18"/>
      <c r="C53" s="18"/>
      <c r="D53" s="18"/>
      <c r="E53" s="26"/>
      <c r="F53" s="21"/>
      <c r="G53" s="21"/>
      <c r="H53" s="21"/>
      <c r="I53" s="21"/>
      <c r="J53" s="21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7"/>
      <c r="AG53" s="28"/>
      <c r="AH53" s="24"/>
      <c r="AI53" s="24"/>
      <c r="AJ53" s="25"/>
      <c r="AK53" s="18"/>
    </row>
    <row r="54" spans="1:37" ht="15.75" customHeight="1">
      <c r="A54" s="17"/>
      <c r="B54" s="19"/>
      <c r="C54" s="19"/>
      <c r="D54" s="1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23"/>
      <c r="AG54" s="24"/>
      <c r="AH54" s="24"/>
      <c r="AI54" s="24"/>
      <c r="AJ54" s="25"/>
      <c r="AK54" s="18"/>
    </row>
    <row r="55" spans="1:37" ht="15.75" customHeight="1">
      <c r="A55" s="17"/>
      <c r="B55" s="19"/>
      <c r="C55" s="19"/>
      <c r="D55" s="18"/>
      <c r="E55" s="18"/>
      <c r="F55" s="18"/>
      <c r="G55" s="29"/>
      <c r="H55" s="29"/>
      <c r="I55" s="29"/>
      <c r="J55" s="29"/>
      <c r="K55" s="29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3"/>
      <c r="AG55" s="24"/>
      <c r="AH55" s="24"/>
      <c r="AI55" s="24"/>
      <c r="AJ55" s="25"/>
      <c r="AK55" s="18"/>
    </row>
    <row r="56" spans="1:37" ht="15.75" customHeight="1">
      <c r="A56" s="17"/>
      <c r="B56" s="19"/>
      <c r="C56" s="19"/>
      <c r="D56" s="1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23"/>
      <c r="AG56" s="24"/>
      <c r="AH56" s="24"/>
      <c r="AI56" s="24"/>
      <c r="AJ56" s="25"/>
      <c r="AK56" s="18"/>
    </row>
    <row r="57" spans="1:37" ht="15.75" customHeight="1">
      <c r="A57" s="17"/>
      <c r="B57" s="19"/>
      <c r="C57" s="19"/>
      <c r="D57" s="1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23"/>
      <c r="AG57" s="24"/>
      <c r="AH57" s="24"/>
      <c r="AI57" s="24"/>
      <c r="AJ57" s="25"/>
      <c r="AK57" s="18"/>
    </row>
    <row r="58" spans="1:37" ht="15.75" customHeight="1">
      <c r="A58" s="17"/>
      <c r="B58" s="19"/>
      <c r="C58" s="19"/>
      <c r="D58" s="1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23"/>
      <c r="AG58" s="24"/>
      <c r="AH58" s="24"/>
      <c r="AI58" s="24"/>
      <c r="AJ58" s="25"/>
      <c r="AK58" s="18"/>
    </row>
    <row r="59" spans="1:37" ht="15.75" customHeight="1">
      <c r="A59" s="17"/>
      <c r="B59" s="19"/>
      <c r="C59" s="19"/>
      <c r="D59" s="1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23"/>
      <c r="AG59" s="24"/>
      <c r="AH59" s="24"/>
      <c r="AI59" s="24"/>
      <c r="AJ59" s="25"/>
      <c r="AK59" s="18"/>
    </row>
    <row r="60" spans="1:37" ht="15.75" customHeight="1">
      <c r="A60" s="17"/>
      <c r="B60" s="19"/>
      <c r="C60" s="19"/>
      <c r="D60" s="1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23"/>
      <c r="AG60" s="24"/>
      <c r="AH60" s="24"/>
      <c r="AI60" s="24"/>
      <c r="AJ60" s="25"/>
      <c r="AK60" s="18"/>
    </row>
    <row r="61" spans="1:37" ht="15.75" customHeight="1">
      <c r="A61" s="17"/>
      <c r="B61" s="19"/>
      <c r="C61" s="19"/>
      <c r="D61" s="19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23"/>
      <c r="AG61" s="24"/>
      <c r="AH61" s="24"/>
      <c r="AI61" s="24"/>
      <c r="AJ61" s="25"/>
      <c r="AK61" s="18"/>
    </row>
    <row r="62" spans="1:37" ht="15.75" customHeight="1">
      <c r="A62" s="17"/>
      <c r="B62" s="19"/>
      <c r="C62" s="19"/>
      <c r="D62" s="1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23"/>
      <c r="AG62" s="24"/>
      <c r="AH62" s="24"/>
      <c r="AI62" s="24"/>
      <c r="AJ62" s="25"/>
      <c r="AK62" s="18"/>
    </row>
    <row r="63" spans="1:37" ht="15.75" customHeight="1">
      <c r="A63" s="17"/>
      <c r="B63" s="19"/>
      <c r="C63" s="19"/>
      <c r="D63" s="1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23"/>
      <c r="AG63" s="24"/>
      <c r="AH63" s="24"/>
      <c r="AI63" s="24"/>
      <c r="AJ63" s="25"/>
      <c r="AK63" s="18"/>
    </row>
    <row r="64" spans="1:37" ht="15.75" customHeight="1">
      <c r="A64" s="17"/>
      <c r="B64" s="19"/>
      <c r="C64" s="19"/>
      <c r="D64" s="1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23"/>
      <c r="AG64" s="24"/>
      <c r="AH64" s="24"/>
      <c r="AI64" s="24"/>
      <c r="AJ64" s="25"/>
      <c r="AK64" s="18"/>
    </row>
    <row r="65" spans="1:37" ht="15.75" customHeight="1">
      <c r="A65" s="17"/>
      <c r="B65" s="19"/>
      <c r="C65" s="19"/>
      <c r="D65" s="1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23"/>
      <c r="AG65" s="24"/>
      <c r="AH65" s="24"/>
      <c r="AI65" s="24"/>
      <c r="AJ65" s="25"/>
      <c r="AK65" s="18"/>
    </row>
    <row r="66" spans="1:37" ht="15.75" customHeight="1">
      <c r="A66" s="17"/>
      <c r="B66" s="19"/>
      <c r="C66" s="19"/>
      <c r="D66" s="1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23"/>
      <c r="AG66" s="24"/>
      <c r="AH66" s="24"/>
      <c r="AI66" s="24"/>
      <c r="AJ66" s="25"/>
      <c r="AK66" s="18"/>
    </row>
    <row r="67" spans="1:37" ht="15.75" customHeight="1">
      <c r="A67" s="17"/>
      <c r="B67" s="19"/>
      <c r="C67" s="19"/>
      <c r="D67" s="19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23"/>
      <c r="AG67" s="24"/>
      <c r="AH67" s="24"/>
      <c r="AI67" s="24"/>
      <c r="AJ67" s="25"/>
      <c r="AK67" s="18"/>
    </row>
    <row r="68" spans="1:37" ht="15.75" customHeight="1">
      <c r="A68" s="17"/>
      <c r="B68" s="19"/>
      <c r="C68" s="19"/>
      <c r="D68" s="19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23"/>
      <c r="AG68" s="24"/>
      <c r="AH68" s="24"/>
      <c r="AI68" s="24"/>
      <c r="AJ68" s="25"/>
      <c r="AK68" s="18"/>
    </row>
    <row r="69" spans="1:37" ht="15.75" customHeight="1">
      <c r="A69" s="17"/>
      <c r="B69" s="19"/>
      <c r="C69" s="19"/>
      <c r="D69" s="1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23"/>
      <c r="AG69" s="24"/>
      <c r="AH69" s="24"/>
      <c r="AI69" s="24"/>
      <c r="AJ69" s="25"/>
      <c r="AK69" s="18"/>
    </row>
    <row r="70" spans="1:37" ht="15.75" customHeight="1">
      <c r="A70" s="17"/>
      <c r="B70" s="19"/>
      <c r="C70" s="19"/>
      <c r="D70" s="19"/>
      <c r="E70" s="26"/>
      <c r="F70" s="21"/>
      <c r="G70" s="22"/>
      <c r="H70" s="22"/>
      <c r="I70" s="22"/>
      <c r="J70" s="22"/>
      <c r="K70" s="22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3"/>
      <c r="AG70" s="24"/>
      <c r="AH70" s="24"/>
      <c r="AI70" s="24"/>
      <c r="AJ70" s="40"/>
      <c r="AK70" s="16"/>
    </row>
    <row r="71" spans="1:37" ht="15.75" customHeight="1">
      <c r="A71" s="17"/>
      <c r="B71" s="19"/>
      <c r="C71" s="19"/>
      <c r="D71" s="19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 ht="15.75" customHeight="1">
      <c r="A72" s="1"/>
      <c r="B72" s="19"/>
      <c r="C72" s="19"/>
      <c r="D72" s="19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 ht="15.75" customHeight="1">
      <c r="A73" s="1"/>
      <c r="B73" s="19"/>
      <c r="C73" s="19"/>
      <c r="D73" s="1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ht="15.75" customHeight="1">
      <c r="A74" s="1"/>
      <c r="B74" s="19"/>
      <c r="C74" s="19"/>
      <c r="D74" s="1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1:37" ht="15.75" customHeight="1">
      <c r="A75" s="1"/>
      <c r="B75" s="19"/>
      <c r="C75" s="19"/>
      <c r="D75" s="1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 ht="15.75" customHeight="1">
      <c r="A76" s="1"/>
      <c r="B76" s="19"/>
      <c r="C76" s="19"/>
      <c r="D76" s="1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spans="1:37" ht="15.75" customHeight="1">
      <c r="A77" s="1"/>
      <c r="B77" s="19"/>
      <c r="C77" s="19"/>
      <c r="D77" s="1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1:37" ht="15.75" customHeight="1">
      <c r="A78" s="1"/>
      <c r="B78" s="19"/>
      <c r="C78" s="19"/>
      <c r="D78" s="1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spans="1:37" ht="15.75" customHeight="1">
      <c r="A79" s="1"/>
      <c r="B79" s="19"/>
      <c r="C79" s="19"/>
      <c r="D79" s="1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 ht="15.75" customHeight="1">
      <c r="A80" s="1"/>
      <c r="B80" s="19"/>
      <c r="C80" s="19"/>
      <c r="D80" s="1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1:37" ht="15.75" customHeight="1">
      <c r="A81" s="1"/>
      <c r="B81" s="19"/>
      <c r="C81" s="19"/>
      <c r="D81" s="1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ht="15.75" customHeight="1">
      <c r="A82" s="1"/>
      <c r="B82" s="19"/>
      <c r="C82" s="19"/>
      <c r="D82" s="1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 ht="15.75" customHeight="1">
      <c r="A83" s="1"/>
      <c r="B83" s="19"/>
      <c r="C83" s="19"/>
      <c r="D83" s="1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ht="15.75" customHeight="1">
      <c r="A84" s="1"/>
      <c r="B84" s="19"/>
      <c r="C84" s="19"/>
      <c r="D84" s="1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 ht="15.75" customHeight="1">
      <c r="A85" s="1"/>
      <c r="B85" s="19"/>
      <c r="C85" s="19"/>
      <c r="D85" s="1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ht="15.75" customHeight="1">
      <c r="A86" s="1"/>
      <c r="B86" s="19"/>
      <c r="C86" s="19"/>
      <c r="D86" s="1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ht="15.75" customHeight="1">
      <c r="A87" s="1"/>
      <c r="B87" s="19"/>
      <c r="C87" s="19"/>
      <c r="D87" s="1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ht="15.75" customHeight="1">
      <c r="A88" s="1"/>
      <c r="B88" s="19"/>
      <c r="C88" s="19"/>
      <c r="D88" s="1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ht="15.75" customHeight="1">
      <c r="A89" s="1"/>
      <c r="B89" s="19"/>
      <c r="C89" s="19"/>
      <c r="D89" s="1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37" ht="15.75" customHeight="1">
      <c r="A90" s="1"/>
      <c r="B90" s="19"/>
      <c r="C90" s="19"/>
      <c r="D90" s="1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1:37" ht="15.75" customHeight="1">
      <c r="A91" s="1"/>
      <c r="B91" s="19"/>
      <c r="C91" s="19"/>
      <c r="D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1:37" ht="15.75" customHeight="1">
      <c r="A92" s="1"/>
      <c r="B92" s="19"/>
      <c r="C92" s="19"/>
      <c r="D92" s="1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ht="15.75" customHeight="1">
      <c r="A93" s="1"/>
      <c r="B93" s="19"/>
      <c r="C93" s="19"/>
      <c r="D93" s="1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ht="15.75" customHeight="1">
      <c r="A94" s="1"/>
      <c r="B94" s="19"/>
      <c r="C94" s="19"/>
      <c r="D94" s="19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ht="15.75" customHeight="1">
      <c r="A95" s="1"/>
      <c r="B95" s="19"/>
      <c r="C95" s="19"/>
      <c r="D95" s="19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ht="15.75" customHeight="1">
      <c r="A96" s="1"/>
      <c r="B96" s="19"/>
      <c r="C96" s="19"/>
      <c r="D96" s="19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ht="15.75" customHeight="1">
      <c r="A97" s="1"/>
      <c r="B97" s="19"/>
      <c r="C97" s="19"/>
      <c r="D97" s="19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ht="15.75" customHeight="1">
      <c r="A98" s="1"/>
      <c r="B98" s="19"/>
      <c r="C98" s="19"/>
      <c r="D98" s="19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ht="15.75" customHeight="1">
      <c r="A99" s="1"/>
      <c r="B99" s="19"/>
      <c r="C99" s="19"/>
      <c r="D99" s="19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ht="15.75" customHeight="1">
      <c r="A100" s="1"/>
      <c r="B100" s="19"/>
      <c r="C100" s="19"/>
      <c r="D100" s="19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ht="15.75" customHeight="1">
      <c r="A101" s="1"/>
      <c r="B101" s="19"/>
      <c r="C101" s="19"/>
      <c r="D101" s="19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ht="15.75" customHeight="1">
      <c r="A102" s="1"/>
      <c r="B102" s="19"/>
      <c r="C102" s="19"/>
      <c r="D102" s="19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ht="15.75" customHeight="1">
      <c r="A103" s="1"/>
      <c r="B103" s="19"/>
      <c r="C103" s="19"/>
      <c r="D103" s="19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ht="15.75" customHeight="1">
      <c r="A104" s="1"/>
      <c r="B104" s="19"/>
      <c r="C104" s="19"/>
      <c r="D104" s="19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1:37" ht="15.75" customHeight="1">
      <c r="A105" s="1"/>
      <c r="B105" s="19"/>
      <c r="C105" s="19"/>
      <c r="D105" s="19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ht="15.75" customHeight="1">
      <c r="A106" s="1"/>
      <c r="B106" s="19"/>
      <c r="C106" s="19"/>
      <c r="D106" s="19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ht="15.75" customHeight="1">
      <c r="A107" s="1"/>
      <c r="B107" s="19"/>
      <c r="C107" s="19"/>
      <c r="D107" s="19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ht="15.75" customHeight="1">
      <c r="A108" s="1"/>
      <c r="B108" s="19"/>
      <c r="C108" s="19"/>
      <c r="D108" s="19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ht="15.75" customHeight="1">
      <c r="A109" s="1"/>
      <c r="B109" s="19"/>
      <c r="C109" s="19"/>
      <c r="D109" s="19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ht="15.75" customHeight="1">
      <c r="A110" s="1"/>
      <c r="B110" s="19"/>
      <c r="C110" s="19"/>
      <c r="D110" s="19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1:37" ht="15.75" customHeight="1">
      <c r="A111" s="1"/>
      <c r="B111" s="19"/>
      <c r="C111" s="19"/>
      <c r="D111" s="19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ht="15.75" customHeight="1">
      <c r="A112" s="1"/>
      <c r="B112" s="19"/>
      <c r="C112" s="19"/>
      <c r="D112" s="1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 ht="15.75" customHeight="1">
      <c r="A113" s="1"/>
      <c r="B113" s="19"/>
      <c r="C113" s="19"/>
      <c r="D113" s="19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 ht="15.75" customHeight="1">
      <c r="A114" s="1"/>
      <c r="B114" s="19"/>
      <c r="C114" s="19"/>
      <c r="D114" s="19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 ht="15.75" customHeight="1">
      <c r="A115" s="1"/>
      <c r="B115" s="19"/>
      <c r="C115" s="19"/>
      <c r="D115" s="19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 ht="15.75" customHeight="1">
      <c r="A116" s="1"/>
      <c r="B116" s="19"/>
      <c r="C116" s="19"/>
      <c r="D116" s="19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 ht="15.75" customHeight="1">
      <c r="A117" s="1"/>
      <c r="B117" s="19"/>
      <c r="C117" s="19"/>
      <c r="D117" s="19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ht="15.75" customHeight="1">
      <c r="A118" s="1"/>
      <c r="B118" s="19"/>
      <c r="C118" s="19"/>
      <c r="D118" s="19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ht="15.75" customHeight="1">
      <c r="A119" s="1"/>
      <c r="B119" s="19"/>
      <c r="C119" s="19"/>
      <c r="D119" s="19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ht="15.75" customHeight="1">
      <c r="A120" s="1"/>
      <c r="B120" s="19"/>
      <c r="C120" s="19"/>
      <c r="D120" s="19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1:37" ht="15.75" customHeight="1">
      <c r="A121" s="1"/>
      <c r="B121" s="19"/>
      <c r="C121" s="19"/>
      <c r="D121" s="19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:37" ht="15.75" customHeight="1">
      <c r="A122" s="1"/>
      <c r="B122" s="19"/>
      <c r="C122" s="19"/>
      <c r="D122" s="19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</row>
    <row r="123" spans="1:37" ht="15.75" customHeight="1">
      <c r="A123" s="1"/>
      <c r="B123" s="19"/>
      <c r="C123" s="19"/>
      <c r="D123" s="19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ht="15.75" customHeight="1">
      <c r="A124" s="1"/>
      <c r="B124" s="19"/>
      <c r="C124" s="19"/>
      <c r="D124" s="19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ht="15.75" customHeight="1">
      <c r="A125" s="1"/>
      <c r="B125" s="19"/>
      <c r="C125" s="19"/>
      <c r="D125" s="19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ht="15.75" customHeight="1">
      <c r="A126" s="1"/>
      <c r="B126" s="19"/>
      <c r="C126" s="19"/>
      <c r="D126" s="19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1:37" ht="15.75" customHeight="1">
      <c r="A127" s="1"/>
      <c r="B127" s="19"/>
      <c r="C127" s="19"/>
      <c r="D127" s="19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ht="15.75" customHeight="1">
      <c r="A128" s="1"/>
      <c r="B128" s="19"/>
      <c r="C128" s="19"/>
      <c r="D128" s="19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ht="15.75" customHeight="1">
      <c r="A129" s="1"/>
      <c r="B129" s="19"/>
      <c r="C129" s="19"/>
      <c r="D129" s="19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</row>
    <row r="130" spans="1:37" ht="15.75" customHeight="1">
      <c r="A130" s="1"/>
      <c r="B130" s="19"/>
      <c r="C130" s="19"/>
      <c r="D130" s="19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1:37" ht="15.75" customHeight="1">
      <c r="A131" s="1"/>
      <c r="B131" s="19"/>
      <c r="C131" s="19"/>
      <c r="D131" s="19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ht="15.75" customHeight="1">
      <c r="A132" s="1"/>
      <c r="B132" s="19"/>
      <c r="C132" s="19"/>
      <c r="D132" s="19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spans="1:37" ht="15.75" customHeight="1">
      <c r="A133" s="1"/>
      <c r="B133" s="19"/>
      <c r="C133" s="19"/>
      <c r="D133" s="19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spans="1:37" ht="15.75" customHeight="1">
      <c r="A134" s="1"/>
      <c r="B134" s="19"/>
      <c r="C134" s="19"/>
      <c r="D134" s="19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</row>
    <row r="135" spans="1:37" ht="15.75" customHeight="1">
      <c r="A135" s="1"/>
      <c r="B135" s="19"/>
      <c r="C135" s="19"/>
      <c r="D135" s="19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ht="15.75" customHeight="1">
      <c r="A136" s="1"/>
      <c r="B136" s="19"/>
      <c r="C136" s="19"/>
      <c r="D136" s="19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1:37" ht="15.75" customHeight="1">
      <c r="A137" s="1"/>
      <c r="B137" s="19"/>
      <c r="C137" s="19"/>
      <c r="D137" s="19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ht="15.75" customHeight="1">
      <c r="A138" s="1"/>
      <c r="B138" s="19"/>
      <c r="C138" s="19"/>
      <c r="D138" s="19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ht="15.75" customHeight="1">
      <c r="A139" s="1"/>
      <c r="B139" s="19"/>
      <c r="C139" s="19"/>
      <c r="D139" s="19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ht="15.75" customHeight="1">
      <c r="A140" s="1"/>
      <c r="B140" s="19"/>
      <c r="C140" s="19"/>
      <c r="D140" s="19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ht="15.75" customHeight="1">
      <c r="A141" s="1"/>
      <c r="B141" s="19"/>
      <c r="C141" s="19"/>
      <c r="D141" s="19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ht="15.75" customHeight="1">
      <c r="A142" s="1"/>
      <c r="B142" s="19"/>
      <c r="C142" s="19"/>
      <c r="D142" s="19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ht="15.75" customHeight="1">
      <c r="A143" s="1"/>
      <c r="B143" s="19"/>
      <c r="C143" s="19"/>
      <c r="D143" s="19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ht="15.75" customHeight="1">
      <c r="A144" s="1"/>
      <c r="B144" s="19"/>
      <c r="C144" s="19"/>
      <c r="D144" s="19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37" ht="15.75" customHeight="1">
      <c r="A145" s="1"/>
      <c r="B145" s="19"/>
      <c r="C145" s="19"/>
      <c r="D145" s="19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1:37" ht="15.75" customHeight="1">
      <c r="A146" s="1"/>
      <c r="B146" s="19"/>
      <c r="C146" s="19"/>
      <c r="D146" s="19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1:37" ht="15.75" customHeight="1">
      <c r="A147" s="1"/>
      <c r="B147" s="19"/>
      <c r="C147" s="19"/>
      <c r="D147" s="19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ht="15.75" customHeight="1">
      <c r="A148" s="1"/>
      <c r="B148" s="19"/>
      <c r="C148" s="19"/>
      <c r="D148" s="19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ht="15.75" customHeight="1">
      <c r="A149" s="1"/>
      <c r="B149" s="19"/>
      <c r="C149" s="19"/>
      <c r="D149" s="19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ht="15.75" customHeight="1">
      <c r="A150" s="1"/>
      <c r="B150" s="19"/>
      <c r="C150" s="19"/>
      <c r="D150" s="19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37" ht="15.75" customHeight="1">
      <c r="A151" s="1"/>
      <c r="B151" s="19"/>
      <c r="C151" s="19"/>
      <c r="D151" s="19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ht="15.75" customHeight="1">
      <c r="A152" s="1"/>
      <c r="B152" s="19"/>
      <c r="C152" s="19"/>
      <c r="D152" s="19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37" ht="15.75" customHeight="1">
      <c r="A153" s="1"/>
      <c r="B153" s="19"/>
      <c r="C153" s="19"/>
      <c r="D153" s="19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</row>
    <row r="154" spans="1:37" ht="15.75" customHeight="1">
      <c r="A154" s="1"/>
      <c r="B154" s="19"/>
      <c r="C154" s="19"/>
      <c r="D154" s="19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</row>
    <row r="155" spans="1:37" ht="15.75" customHeight="1">
      <c r="A155" s="1"/>
      <c r="B155" s="19"/>
      <c r="C155" s="19"/>
      <c r="D155" s="19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</row>
    <row r="156" spans="1:37" ht="15.75" customHeight="1">
      <c r="A156" s="1"/>
      <c r="B156" s="19"/>
      <c r="C156" s="19"/>
      <c r="D156" s="19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ht="15.75" customHeight="1">
      <c r="A157" s="1"/>
      <c r="B157" s="19"/>
      <c r="C157" s="19"/>
      <c r="D157" s="19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ht="15.75" customHeight="1">
      <c r="A158" s="1"/>
      <c r="B158" s="19"/>
      <c r="C158" s="19"/>
      <c r="D158" s="19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ht="15.75" customHeight="1">
      <c r="A159" s="1"/>
      <c r="B159" s="19"/>
      <c r="C159" s="19"/>
      <c r="D159" s="19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1:37" ht="15.75" customHeight="1">
      <c r="A160" s="1"/>
      <c r="B160" s="19"/>
      <c r="C160" s="19"/>
      <c r="D160" s="19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ht="15.75" customHeight="1">
      <c r="A161" s="1"/>
      <c r="B161" s="19"/>
      <c r="C161" s="19"/>
      <c r="D161" s="19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ht="15.75" customHeight="1">
      <c r="A162" s="1"/>
      <c r="B162" s="19"/>
      <c r="C162" s="19"/>
      <c r="D162" s="19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ht="15.75" customHeight="1">
      <c r="A163" s="1"/>
      <c r="B163" s="19"/>
      <c r="C163" s="19"/>
      <c r="D163" s="19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ht="15.75" customHeight="1">
      <c r="A164" s="1"/>
      <c r="B164" s="19"/>
      <c r="C164" s="19"/>
      <c r="D164" s="19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ht="15.75" customHeight="1">
      <c r="A165" s="1"/>
      <c r="B165" s="19"/>
      <c r="C165" s="19"/>
      <c r="D165" s="19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ht="15.75" customHeight="1">
      <c r="A166" s="1"/>
      <c r="B166" s="19"/>
      <c r="C166" s="19"/>
      <c r="D166" s="19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ht="15.75" customHeight="1">
      <c r="A167" s="1"/>
      <c r="B167" s="19"/>
      <c r="C167" s="19"/>
      <c r="D167" s="19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ht="15.75" customHeight="1">
      <c r="A168" s="1"/>
      <c r="B168" s="19"/>
      <c r="C168" s="19"/>
      <c r="D168" s="1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spans="1:37" ht="15.75" customHeight="1">
      <c r="A169" s="1"/>
      <c r="B169" s="19"/>
      <c r="C169" s="19"/>
      <c r="D169" s="19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1:37" ht="15.75" customHeight="1">
      <c r="A170" s="1"/>
      <c r="B170" s="19"/>
      <c r="C170" s="19"/>
      <c r="D170" s="19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  <row r="171" spans="1:37" ht="15.75" customHeight="1">
      <c r="A171" s="1"/>
      <c r="B171" s="19"/>
      <c r="C171" s="19"/>
      <c r="D171" s="19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</row>
    <row r="172" spans="1:37" ht="15.75" customHeight="1">
      <c r="A172" s="1"/>
      <c r="B172" s="19"/>
      <c r="C172" s="19"/>
      <c r="D172" s="19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</row>
    <row r="173" spans="1:37" ht="15.75" customHeight="1">
      <c r="A173" s="1"/>
      <c r="B173" s="19"/>
      <c r="C173" s="19"/>
      <c r="D173" s="19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</row>
    <row r="174" spans="1:37" ht="15.75" customHeight="1">
      <c r="A174" s="1"/>
      <c r="B174" s="19"/>
      <c r="C174" s="19"/>
      <c r="D174" s="19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spans="1:37" ht="15.75" customHeight="1">
      <c r="A175" s="1"/>
      <c r="B175" s="19"/>
      <c r="C175" s="19"/>
      <c r="D175" s="1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1:37" ht="15.75" customHeight="1">
      <c r="A176" s="1"/>
      <c r="B176" s="19"/>
      <c r="C176" s="19"/>
      <c r="D176" s="19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1:37" ht="15.75" customHeight="1">
      <c r="A177" s="1"/>
      <c r="B177" s="19"/>
      <c r="C177" s="19"/>
      <c r="D177" s="19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</row>
    <row r="178" spans="1:37" ht="15.75" customHeight="1">
      <c r="A178" s="1"/>
      <c r="B178" s="19"/>
      <c r="C178" s="19"/>
      <c r="D178" s="19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</row>
    <row r="179" spans="1:37" ht="15.75" customHeight="1">
      <c r="A179" s="1"/>
      <c r="B179" s="19"/>
      <c r="C179" s="19"/>
      <c r="D179" s="19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</row>
    <row r="180" spans="1:37" ht="15.75" customHeight="1">
      <c r="A180" s="1"/>
      <c r="B180" s="19"/>
      <c r="C180" s="19"/>
      <c r="D180" s="19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</row>
    <row r="181" spans="1:37" ht="15.75" customHeight="1">
      <c r="A181" s="1"/>
      <c r="B181" s="19"/>
      <c r="C181" s="19"/>
      <c r="D181" s="19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</row>
    <row r="182" spans="1:37" ht="15.75" customHeight="1">
      <c r="A182" s="1"/>
      <c r="B182" s="19"/>
      <c r="C182" s="19"/>
      <c r="D182" s="19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</row>
    <row r="183" spans="1:37" ht="15.75" customHeight="1">
      <c r="A183" s="1"/>
      <c r="B183" s="19"/>
      <c r="C183" s="19"/>
      <c r="D183" s="19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spans="1:37" ht="15.75" customHeight="1">
      <c r="A184" s="1"/>
      <c r="B184" s="19"/>
      <c r="C184" s="19"/>
      <c r="D184" s="19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</row>
    <row r="185" spans="1:37" ht="15.75" customHeight="1">
      <c r="A185" s="1"/>
      <c r="B185" s="19"/>
      <c r="C185" s="19"/>
      <c r="D185" s="19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spans="1:37" ht="15.75" customHeight="1">
      <c r="A186" s="1"/>
      <c r="B186" s="19"/>
      <c r="C186" s="19"/>
      <c r="D186" s="19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spans="1:37" ht="15.75" customHeight="1">
      <c r="A187" s="1"/>
      <c r="B187" s="19"/>
      <c r="C187" s="19"/>
      <c r="D187" s="19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</row>
    <row r="188" spans="1:37" ht="15.75" customHeight="1">
      <c r="A188" s="1"/>
      <c r="B188" s="19"/>
      <c r="C188" s="19"/>
      <c r="D188" s="19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</row>
    <row r="189" spans="1:37" ht="15.75" customHeight="1">
      <c r="A189" s="1"/>
      <c r="B189" s="19"/>
      <c r="C189" s="19"/>
      <c r="D189" s="19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</row>
    <row r="190" spans="1:37" ht="15.75" customHeight="1">
      <c r="A190" s="1"/>
      <c r="B190" s="19"/>
      <c r="C190" s="19"/>
      <c r="D190" s="19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</row>
    <row r="191" spans="1:37" ht="15.75" customHeight="1">
      <c r="A191" s="1"/>
      <c r="B191" s="19"/>
      <c r="C191" s="19"/>
      <c r="D191" s="19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spans="1:37" ht="15.75" customHeight="1">
      <c r="A192" s="1"/>
      <c r="B192" s="19"/>
      <c r="C192" s="19"/>
      <c r="D192" s="19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spans="1:37" ht="15.75" customHeight="1">
      <c r="A193" s="1"/>
      <c r="B193" s="19"/>
      <c r="C193" s="19"/>
      <c r="D193" s="19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1:37" ht="15.75" customHeight="1">
      <c r="A194" s="1"/>
      <c r="B194" s="19"/>
      <c r="C194" s="19"/>
      <c r="D194" s="19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1:37" ht="15.75" customHeight="1">
      <c r="A195" s="1"/>
      <c r="B195" s="19"/>
      <c r="C195" s="19"/>
      <c r="D195" s="19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</row>
    <row r="196" spans="1:37" ht="15.75" customHeight="1">
      <c r="A196" s="1"/>
      <c r="B196" s="19"/>
      <c r="C196" s="19"/>
      <c r="D196" s="19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  <row r="197" spans="1:37" ht="15.75" customHeight="1">
      <c r="A197" s="1"/>
      <c r="B197" s="19"/>
      <c r="C197" s="19"/>
      <c r="D197" s="19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spans="1:37" ht="15.75" customHeight="1">
      <c r="A198" s="1"/>
      <c r="B198" s="19"/>
      <c r="C198" s="19"/>
      <c r="D198" s="19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  <row r="199" spans="1:37" ht="15.75" customHeight="1">
      <c r="A199" s="1"/>
      <c r="B199" s="19"/>
      <c r="C199" s="19"/>
      <c r="D199" s="19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</row>
    <row r="200" spans="1:37" ht="15.75" customHeight="1">
      <c r="A200" s="1"/>
      <c r="B200" s="19"/>
      <c r="C200" s="19"/>
      <c r="D200" s="19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</row>
    <row r="201" spans="1:37" ht="15.75" customHeight="1">
      <c r="A201" s="1"/>
      <c r="B201" s="19"/>
      <c r="C201" s="19"/>
      <c r="D201" s="19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</row>
    <row r="202" spans="1:37" ht="15.75" customHeight="1">
      <c r="A202" s="1"/>
      <c r="B202" s="19"/>
      <c r="C202" s="19"/>
      <c r="D202" s="19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</row>
    <row r="203" spans="1:37" ht="15.75" customHeight="1">
      <c r="A203" s="1"/>
      <c r="B203" s="19"/>
      <c r="C203" s="19"/>
      <c r="D203" s="19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</row>
    <row r="204" spans="1:37" ht="15.75" customHeight="1">
      <c r="A204" s="1"/>
      <c r="B204" s="19"/>
      <c r="C204" s="19"/>
      <c r="D204" s="19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</row>
    <row r="205" spans="1:37" ht="15.75" customHeight="1">
      <c r="A205" s="1"/>
      <c r="B205" s="19"/>
      <c r="C205" s="19"/>
      <c r="D205" s="19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</row>
    <row r="206" spans="1:37" ht="15.75" customHeight="1">
      <c r="A206" s="1"/>
      <c r="B206" s="19"/>
      <c r="C206" s="19"/>
      <c r="D206" s="19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</row>
    <row r="207" spans="1:37" ht="15.75" customHeight="1">
      <c r="A207" s="1"/>
      <c r="B207" s="19"/>
      <c r="C207" s="19"/>
      <c r="D207" s="19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</row>
    <row r="208" spans="1:37" ht="15.75" customHeight="1">
      <c r="A208" s="1"/>
      <c r="B208" s="19"/>
      <c r="C208" s="19"/>
      <c r="D208" s="19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</row>
    <row r="209" spans="1:37" ht="15.75" customHeight="1">
      <c r="A209" s="1"/>
      <c r="B209" s="19"/>
      <c r="C209" s="19"/>
      <c r="D209" s="19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</row>
    <row r="210" spans="1:37" ht="15.75" customHeight="1">
      <c r="A210" s="1"/>
      <c r="B210" s="19"/>
      <c r="C210" s="19"/>
      <c r="D210" s="19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</row>
    <row r="211" spans="1:37" ht="15.75" customHeight="1">
      <c r="A211" s="1"/>
      <c r="B211" s="19"/>
      <c r="C211" s="19"/>
      <c r="D211" s="19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</row>
    <row r="212" spans="1:37" ht="15.75" customHeight="1">
      <c r="A212" s="1"/>
      <c r="B212" s="19"/>
      <c r="C212" s="19"/>
      <c r="D212" s="19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</row>
    <row r="213" spans="1:37" ht="15.75" customHeight="1">
      <c r="A213" s="1"/>
      <c r="B213" s="19"/>
      <c r="C213" s="19"/>
      <c r="D213" s="19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</row>
    <row r="214" spans="1:37" ht="15.75" customHeight="1">
      <c r="A214" s="1"/>
      <c r="B214" s="19"/>
      <c r="C214" s="19"/>
      <c r="D214" s="19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</row>
    <row r="215" spans="1:37" ht="15.75" customHeight="1">
      <c r="A215" s="1"/>
      <c r="B215" s="19"/>
      <c r="C215" s="19"/>
      <c r="D215" s="19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</row>
    <row r="216" spans="1:37" ht="15.75" customHeight="1">
      <c r="A216" s="1"/>
      <c r="B216" s="19"/>
      <c r="C216" s="19"/>
      <c r="D216" s="19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</row>
    <row r="217" spans="1:37" ht="15.75" customHeight="1">
      <c r="A217" s="1"/>
      <c r="B217" s="19"/>
      <c r="C217" s="19"/>
      <c r="D217" s="19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</row>
    <row r="218" spans="1:37" ht="15.75" customHeight="1">
      <c r="A218" s="1"/>
      <c r="B218" s="19"/>
      <c r="C218" s="19"/>
      <c r="D218" s="19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</row>
    <row r="219" spans="1:37" ht="15.75" customHeight="1">
      <c r="A219" s="1"/>
      <c r="B219" s="19"/>
      <c r="C219" s="19"/>
      <c r="D219" s="19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</row>
    <row r="220" spans="1:37" ht="15.75" customHeight="1">
      <c r="A220" s="1"/>
      <c r="B220" s="19"/>
      <c r="C220" s="19"/>
      <c r="D220" s="19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</row>
    <row r="221" spans="1:37" ht="15.75" customHeight="1">
      <c r="A221" s="1"/>
      <c r="B221" s="19"/>
      <c r="C221" s="19"/>
      <c r="D221" s="19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</row>
    <row r="222" spans="1:37" ht="15.75" customHeight="1">
      <c r="A222" s="1"/>
      <c r="B222" s="19"/>
      <c r="C222" s="19"/>
      <c r="D222" s="19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</row>
    <row r="223" spans="1:37" ht="15.75" customHeight="1">
      <c r="A223" s="1"/>
      <c r="B223" s="19"/>
      <c r="C223" s="19"/>
      <c r="D223" s="19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</row>
    <row r="224" spans="1:37" ht="15.75" customHeight="1">
      <c r="A224" s="1"/>
      <c r="B224" s="19"/>
      <c r="C224" s="19"/>
      <c r="D224" s="19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</row>
    <row r="225" spans="1:37" ht="15.75" customHeight="1">
      <c r="A225" s="1"/>
      <c r="B225" s="19"/>
      <c r="C225" s="19"/>
      <c r="D225" s="19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</row>
    <row r="226" spans="1:37" ht="15.75" customHeight="1">
      <c r="A226" s="1"/>
      <c r="B226" s="19"/>
      <c r="C226" s="19"/>
      <c r="D226" s="19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</row>
    <row r="227" spans="1:37" ht="15.75" customHeight="1">
      <c r="A227" s="1"/>
      <c r="B227" s="19"/>
      <c r="C227" s="19"/>
      <c r="D227" s="19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</row>
    <row r="228" spans="1:37" ht="15.75" customHeight="1">
      <c r="A228" s="1"/>
      <c r="B228" s="19"/>
      <c r="C228" s="19"/>
      <c r="D228" s="19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</row>
    <row r="229" spans="1:37" ht="15.75" customHeight="1">
      <c r="A229" s="1"/>
      <c r="B229" s="19"/>
      <c r="C229" s="19"/>
      <c r="D229" s="19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</row>
    <row r="230" spans="1:37" ht="15.75" customHeight="1">
      <c r="A230" s="1"/>
      <c r="B230" s="19"/>
      <c r="C230" s="19"/>
      <c r="D230" s="19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</row>
    <row r="231" spans="1:37" ht="15.75" customHeight="1">
      <c r="A231" s="1"/>
      <c r="B231" s="19"/>
      <c r="C231" s="19"/>
      <c r="D231" s="19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</row>
    <row r="232" spans="1:37" ht="15.75" customHeight="1">
      <c r="A232" s="1"/>
      <c r="B232" s="19"/>
      <c r="C232" s="19"/>
      <c r="D232" s="19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</row>
    <row r="233" spans="1:37" ht="12" customHeight="1">
      <c r="A233" s="1"/>
      <c r="B233" s="19"/>
      <c r="C233" s="19"/>
      <c r="D233" s="19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</row>
    <row r="234" spans="1:37" ht="12" customHeight="1">
      <c r="A234" s="1"/>
      <c r="B234" s="19"/>
      <c r="C234" s="19"/>
      <c r="D234" s="19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</row>
    <row r="235" spans="1:37" ht="12" customHeight="1">
      <c r="A235" s="1"/>
      <c r="B235" s="19"/>
      <c r="C235" s="19"/>
      <c r="D235" s="19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</row>
    <row r="236" spans="1:37" ht="12" customHeight="1">
      <c r="A236" s="1"/>
      <c r="B236" s="19"/>
      <c r="C236" s="19"/>
      <c r="D236" s="19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</row>
    <row r="237" spans="1:37" ht="12" customHeight="1">
      <c r="A237" s="1"/>
      <c r="B237" s="19"/>
      <c r="C237" s="19"/>
      <c r="D237" s="19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</row>
    <row r="238" spans="1:37" ht="12" customHeight="1">
      <c r="A238" s="1"/>
      <c r="B238" s="19"/>
      <c r="C238" s="19"/>
      <c r="D238" s="19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</row>
    <row r="239" spans="1:37" ht="12" customHeight="1">
      <c r="A239" s="1"/>
      <c r="B239" s="19"/>
      <c r="C239" s="19"/>
      <c r="D239" s="19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</row>
    <row r="240" spans="1:37" ht="12" customHeight="1">
      <c r="A240" s="1"/>
      <c r="B240" s="19"/>
      <c r="C240" s="19"/>
      <c r="D240" s="19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</row>
    <row r="241" spans="1:37" ht="12" customHeight="1">
      <c r="A241" s="1"/>
      <c r="B241" s="19"/>
      <c r="C241" s="19"/>
      <c r="D241" s="19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</row>
    <row r="242" spans="1:37" ht="12" customHeight="1">
      <c r="A242" s="1"/>
      <c r="B242" s="19"/>
      <c r="C242" s="19"/>
      <c r="D242" s="19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</row>
    <row r="243" spans="1:37" ht="12" customHeight="1">
      <c r="A243" s="1"/>
      <c r="B243" s="19"/>
      <c r="C243" s="19"/>
      <c r="D243" s="19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</row>
    <row r="244" spans="1:37" ht="12" customHeight="1">
      <c r="A244" s="1"/>
      <c r="B244" s="19"/>
      <c r="C244" s="19"/>
      <c r="D244" s="19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</row>
    <row r="245" spans="1:37" ht="12" customHeight="1">
      <c r="A245" s="1"/>
      <c r="B245" s="19"/>
      <c r="C245" s="19"/>
      <c r="D245" s="19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</row>
    <row r="246" spans="1:37" ht="12" customHeight="1">
      <c r="A246" s="1"/>
      <c r="B246" s="19"/>
      <c r="C246" s="19"/>
      <c r="D246" s="19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</row>
    <row r="247" spans="1:37" ht="12" customHeight="1">
      <c r="A247" s="1"/>
      <c r="B247" s="19"/>
      <c r="C247" s="19"/>
      <c r="D247" s="19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</row>
    <row r="248" spans="1:37" ht="12" customHeight="1">
      <c r="A248" s="1"/>
      <c r="B248" s="19"/>
      <c r="C248" s="19"/>
      <c r="D248" s="19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</row>
    <row r="249" spans="1:37" ht="12" customHeight="1">
      <c r="A249" s="1"/>
      <c r="B249" s="19"/>
      <c r="C249" s="19"/>
      <c r="D249" s="19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</row>
    <row r="250" spans="1:37" ht="12" customHeight="1">
      <c r="A250" s="1"/>
      <c r="B250" s="19"/>
      <c r="C250" s="19"/>
      <c r="D250" s="19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</row>
    <row r="251" spans="1:37" ht="12" customHeight="1">
      <c r="A251" s="1"/>
      <c r="B251" s="19"/>
      <c r="C251" s="19"/>
      <c r="D251" s="19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</row>
    <row r="252" spans="1:37" ht="12" customHeight="1">
      <c r="A252" s="1"/>
      <c r="B252" s="19"/>
      <c r="C252" s="19"/>
      <c r="D252" s="19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</row>
    <row r="253" spans="1:37" ht="12" customHeight="1">
      <c r="A253" s="1"/>
      <c r="B253" s="19"/>
      <c r="C253" s="19"/>
      <c r="D253" s="19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</row>
    <row r="254" spans="1:37" ht="12" customHeight="1">
      <c r="A254" s="1"/>
      <c r="B254" s="19"/>
      <c r="C254" s="19"/>
      <c r="D254" s="19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</row>
    <row r="255" spans="1:37" ht="12" customHeight="1">
      <c r="A255" s="1"/>
      <c r="B255" s="19"/>
      <c r="C255" s="19"/>
      <c r="D255" s="19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</row>
    <row r="256" spans="1:37" ht="12" customHeight="1">
      <c r="A256" s="1"/>
      <c r="B256" s="19"/>
      <c r="C256" s="19"/>
      <c r="D256" s="19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</row>
    <row r="257" spans="1:37" ht="12" customHeight="1">
      <c r="A257" s="1"/>
      <c r="B257" s="19"/>
      <c r="C257" s="19"/>
      <c r="D257" s="19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</row>
    <row r="258" spans="1:37" ht="12" customHeight="1">
      <c r="A258" s="1"/>
      <c r="B258" s="19"/>
      <c r="C258" s="19"/>
      <c r="D258" s="19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</row>
    <row r="259" spans="1:37" ht="12" customHeight="1">
      <c r="A259" s="1"/>
      <c r="B259" s="19"/>
      <c r="C259" s="19"/>
      <c r="D259" s="19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</row>
    <row r="260" spans="1:37" ht="12" customHeight="1">
      <c r="A260" s="1"/>
      <c r="B260" s="19"/>
      <c r="C260" s="19"/>
      <c r="D260" s="19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</row>
    <row r="261" spans="1:37" ht="12" customHeight="1">
      <c r="A261" s="1"/>
      <c r="B261" s="19"/>
      <c r="C261" s="19"/>
      <c r="D261" s="19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</row>
    <row r="262" spans="1:37" ht="12" customHeight="1">
      <c r="A262" s="1"/>
      <c r="B262" s="19"/>
      <c r="C262" s="19"/>
      <c r="D262" s="19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</row>
    <row r="263" spans="1:37" ht="12" customHeight="1">
      <c r="A263" s="1"/>
      <c r="B263" s="19"/>
      <c r="C263" s="19"/>
      <c r="D263" s="19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</row>
    <row r="264" spans="1:37" ht="12" customHeight="1">
      <c r="A264" s="1"/>
      <c r="B264" s="19"/>
      <c r="C264" s="19"/>
      <c r="D264" s="19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</row>
    <row r="265" spans="1:37" ht="12" customHeight="1">
      <c r="A265" s="1"/>
      <c r="B265" s="19"/>
      <c r="C265" s="19"/>
      <c r="D265" s="19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</row>
    <row r="266" spans="1:37" ht="12" customHeight="1">
      <c r="A266" s="1"/>
      <c r="B266" s="19"/>
      <c r="C266" s="19"/>
      <c r="D266" s="19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</row>
    <row r="267" spans="1:37" ht="12" customHeight="1">
      <c r="A267" s="1"/>
      <c r="B267" s="19"/>
      <c r="C267" s="19"/>
      <c r="D267" s="19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</row>
    <row r="268" spans="1:37" ht="12" customHeight="1">
      <c r="A268" s="1"/>
      <c r="B268" s="19"/>
      <c r="C268" s="19"/>
      <c r="D268" s="19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</row>
    <row r="269" spans="1:37" ht="12" customHeight="1">
      <c r="A269" s="1"/>
      <c r="B269" s="19"/>
      <c r="C269" s="19"/>
      <c r="D269" s="19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</row>
    <row r="270" spans="1:37" ht="12" customHeight="1">
      <c r="A270" s="1"/>
      <c r="B270" s="19"/>
      <c r="C270" s="19"/>
      <c r="D270" s="19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</row>
    <row r="271" spans="1:37" ht="12" customHeight="1">
      <c r="A271" s="1"/>
      <c r="B271" s="19"/>
      <c r="C271" s="19"/>
      <c r="D271" s="19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</row>
    <row r="272" spans="1:37" ht="12" customHeight="1">
      <c r="A272" s="1"/>
      <c r="B272" s="19"/>
      <c r="C272" s="19"/>
      <c r="D272" s="19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</row>
    <row r="273" spans="1:37" ht="12" customHeight="1">
      <c r="A273" s="1"/>
      <c r="B273" s="19"/>
      <c r="C273" s="19"/>
      <c r="D273" s="19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</row>
    <row r="274" spans="1:37" ht="12" customHeight="1">
      <c r="A274" s="1"/>
      <c r="B274" s="19"/>
      <c r="C274" s="19"/>
      <c r="D274" s="19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</row>
    <row r="275" spans="1:37" ht="12" customHeight="1">
      <c r="A275" s="1"/>
      <c r="B275" s="19"/>
      <c r="C275" s="19"/>
      <c r="D275" s="19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</row>
    <row r="276" spans="1:37" ht="12" customHeight="1">
      <c r="A276" s="1"/>
      <c r="B276" s="19"/>
      <c r="C276" s="19"/>
      <c r="D276" s="19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</row>
    <row r="277" spans="1:37" ht="12" customHeight="1">
      <c r="A277" s="1"/>
      <c r="B277" s="19"/>
      <c r="C277" s="19"/>
      <c r="D277" s="19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</row>
    <row r="278" spans="1:37" ht="12" customHeight="1">
      <c r="A278" s="1"/>
      <c r="B278" s="19"/>
      <c r="C278" s="19"/>
      <c r="D278" s="19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</row>
    <row r="279" spans="1:37" ht="12" customHeight="1">
      <c r="A279" s="1"/>
      <c r="B279" s="19"/>
      <c r="C279" s="19"/>
      <c r="D279" s="19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</row>
    <row r="280" spans="1:37" ht="12" customHeight="1">
      <c r="A280" s="1"/>
      <c r="B280" s="19"/>
      <c r="C280" s="19"/>
      <c r="D280" s="19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</row>
    <row r="281" spans="1:37" ht="12" customHeight="1">
      <c r="A281" s="1"/>
      <c r="B281" s="19"/>
      <c r="C281" s="19"/>
      <c r="D281" s="19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</row>
    <row r="282" spans="1:37" ht="12" customHeight="1">
      <c r="A282" s="1"/>
      <c r="B282" s="19"/>
      <c r="C282" s="19"/>
      <c r="D282" s="19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</row>
    <row r="283" spans="1:37" ht="12" customHeight="1">
      <c r="A283" s="1"/>
      <c r="B283" s="19"/>
      <c r="C283" s="19"/>
      <c r="D283" s="19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</row>
    <row r="284" spans="1:37" ht="12" customHeight="1">
      <c r="A284" s="1"/>
      <c r="B284" s="19"/>
      <c r="C284" s="19"/>
      <c r="D284" s="19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</row>
    <row r="285" spans="1:37" ht="12" customHeight="1">
      <c r="A285" s="1"/>
      <c r="B285" s="19"/>
      <c r="C285" s="19"/>
      <c r="D285" s="19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</row>
    <row r="286" spans="1:37" ht="12" customHeight="1">
      <c r="A286" s="1"/>
      <c r="B286" s="19"/>
      <c r="C286" s="19"/>
      <c r="D286" s="19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</row>
    <row r="287" spans="1:37" ht="12" customHeight="1">
      <c r="A287" s="1"/>
      <c r="B287" s="19"/>
      <c r="C287" s="19"/>
      <c r="D287" s="19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</row>
    <row r="288" spans="1:37" ht="12" customHeight="1">
      <c r="A288" s="1"/>
      <c r="B288" s="19"/>
      <c r="C288" s="19"/>
      <c r="D288" s="19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</row>
    <row r="289" spans="1:37" ht="12" customHeight="1">
      <c r="A289" s="1"/>
      <c r="B289" s="19"/>
      <c r="C289" s="19"/>
      <c r="D289" s="19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</row>
    <row r="290" spans="1:37" ht="12" customHeight="1">
      <c r="A290" s="1"/>
      <c r="B290" s="19"/>
      <c r="C290" s="19"/>
      <c r="D290" s="19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</row>
    <row r="291" spans="1:37" ht="12" customHeight="1">
      <c r="A291" s="1"/>
      <c r="B291" s="19"/>
      <c r="C291" s="19"/>
      <c r="D291" s="19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</row>
    <row r="292" spans="1:37" ht="12" customHeight="1">
      <c r="A292" s="1"/>
      <c r="B292" s="19"/>
      <c r="C292" s="19"/>
      <c r="D292" s="19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</row>
    <row r="293" spans="1:37" ht="12" customHeight="1">
      <c r="A293" s="1"/>
      <c r="B293" s="19"/>
      <c r="C293" s="19"/>
      <c r="D293" s="19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</row>
    <row r="294" spans="1:37" ht="12" customHeight="1">
      <c r="A294" s="1"/>
      <c r="B294" s="19"/>
      <c r="C294" s="19"/>
      <c r="D294" s="19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</row>
    <row r="295" spans="1:37" ht="12" customHeight="1">
      <c r="A295" s="1"/>
      <c r="B295" s="19"/>
      <c r="C295" s="19"/>
      <c r="D295" s="19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</row>
    <row r="296" spans="1:37" ht="12" customHeight="1">
      <c r="A296" s="1"/>
      <c r="B296" s="19"/>
      <c r="C296" s="19"/>
      <c r="D296" s="19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</row>
    <row r="297" spans="1:37" ht="12" customHeight="1">
      <c r="A297" s="1"/>
      <c r="B297" s="19"/>
      <c r="C297" s="19"/>
      <c r="D297" s="19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</row>
    <row r="298" spans="1:37" ht="12" customHeight="1">
      <c r="A298" s="1"/>
      <c r="B298" s="19"/>
      <c r="C298" s="19"/>
      <c r="D298" s="19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</row>
    <row r="299" spans="1:37" ht="12" customHeight="1">
      <c r="A299" s="1"/>
      <c r="B299" s="19"/>
      <c r="C299" s="19"/>
      <c r="D299" s="19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</row>
    <row r="300" spans="1:37" ht="12" customHeight="1">
      <c r="A300" s="1"/>
      <c r="B300" s="19"/>
      <c r="C300" s="19"/>
      <c r="D300" s="19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</row>
    <row r="301" spans="1:37" ht="12" customHeight="1">
      <c r="A301" s="1"/>
      <c r="B301" s="19"/>
      <c r="C301" s="19"/>
      <c r="D301" s="19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</row>
    <row r="302" spans="1:37" ht="12" customHeight="1">
      <c r="A302" s="1"/>
      <c r="B302" s="19"/>
      <c r="C302" s="19"/>
      <c r="D302" s="19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</row>
    <row r="303" spans="1:37" ht="12" customHeight="1">
      <c r="A303" s="1"/>
      <c r="B303" s="19"/>
      <c r="C303" s="19"/>
      <c r="D303" s="19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</row>
    <row r="304" spans="1:37" ht="12" customHeight="1">
      <c r="A304" s="1"/>
      <c r="B304" s="19"/>
      <c r="C304" s="19"/>
      <c r="D304" s="19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</row>
    <row r="305" spans="1:37" ht="12" customHeight="1">
      <c r="A305" s="1"/>
      <c r="B305" s="19"/>
      <c r="C305" s="19"/>
      <c r="D305" s="19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</row>
    <row r="306" spans="1:37" ht="12" customHeight="1">
      <c r="A306" s="1"/>
      <c r="B306" s="19"/>
      <c r="C306" s="19"/>
      <c r="D306" s="19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</row>
    <row r="307" spans="1:37" ht="12" customHeight="1">
      <c r="A307" s="1"/>
      <c r="B307" s="19"/>
      <c r="C307" s="19"/>
      <c r="D307" s="19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</row>
    <row r="308" spans="1:37" ht="12" customHeight="1">
      <c r="A308" s="1"/>
      <c r="B308" s="19"/>
      <c r="C308" s="19"/>
      <c r="D308" s="19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</row>
    <row r="309" spans="1:37" ht="12" customHeight="1">
      <c r="A309" s="1"/>
      <c r="B309" s="19"/>
      <c r="C309" s="19"/>
      <c r="D309" s="19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</row>
    <row r="310" spans="1:37" ht="12" customHeight="1">
      <c r="A310" s="1"/>
      <c r="B310" s="19"/>
      <c r="C310" s="19"/>
      <c r="D310" s="19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</row>
    <row r="311" spans="1:37" ht="12" customHeight="1">
      <c r="A311" s="1"/>
      <c r="B311" s="19"/>
      <c r="C311" s="19"/>
      <c r="D311" s="19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</row>
    <row r="312" spans="1:37" ht="12" customHeight="1">
      <c r="A312" s="1"/>
      <c r="B312" s="19"/>
      <c r="C312" s="19"/>
      <c r="D312" s="19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</row>
    <row r="313" spans="1:37" ht="12" customHeight="1">
      <c r="A313" s="1"/>
      <c r="B313" s="19"/>
      <c r="C313" s="19"/>
      <c r="D313" s="19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</row>
    <row r="314" spans="1:37" ht="12" customHeight="1">
      <c r="A314" s="1"/>
      <c r="B314" s="19"/>
      <c r="C314" s="19"/>
      <c r="D314" s="19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</row>
    <row r="315" spans="1:37" ht="12" customHeight="1">
      <c r="A315" s="1"/>
      <c r="B315" s="19"/>
      <c r="C315" s="19"/>
      <c r="D315" s="19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</row>
    <row r="316" spans="1:37" ht="12" customHeight="1">
      <c r="A316" s="1"/>
      <c r="B316" s="19"/>
      <c r="C316" s="19"/>
      <c r="D316" s="19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</row>
    <row r="317" spans="1:37" ht="12" customHeight="1">
      <c r="A317" s="1"/>
      <c r="B317" s="19"/>
      <c r="C317" s="19"/>
      <c r="D317" s="19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</row>
    <row r="318" spans="1:37" ht="12" customHeight="1">
      <c r="A318" s="1"/>
      <c r="B318" s="19"/>
      <c r="C318" s="19"/>
      <c r="D318" s="19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</row>
    <row r="319" spans="1:37" ht="12" customHeight="1">
      <c r="A319" s="1"/>
      <c r="B319" s="19"/>
      <c r="C319" s="19"/>
      <c r="D319" s="19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</row>
    <row r="320" spans="1:37" ht="12" customHeight="1">
      <c r="A320" s="1"/>
      <c r="B320" s="19"/>
      <c r="C320" s="19"/>
      <c r="D320" s="19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</row>
    <row r="321" spans="1:37" ht="12" customHeight="1">
      <c r="A321" s="1"/>
      <c r="B321" s="19"/>
      <c r="C321" s="19"/>
      <c r="D321" s="19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</row>
    <row r="322" spans="1:37" ht="12" customHeight="1">
      <c r="A322" s="1"/>
      <c r="B322" s="19"/>
      <c r="C322" s="19"/>
      <c r="D322" s="19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</row>
    <row r="323" spans="1:37" ht="12" customHeight="1">
      <c r="A323" s="1"/>
      <c r="B323" s="19"/>
      <c r="C323" s="19"/>
      <c r="D323" s="19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</row>
    <row r="324" spans="1:37" ht="12" customHeight="1">
      <c r="A324" s="1"/>
      <c r="B324" s="19"/>
      <c r="C324" s="19"/>
      <c r="D324" s="19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</row>
    <row r="325" spans="1:37" ht="12" customHeight="1">
      <c r="A325" s="1"/>
      <c r="B325" s="19"/>
      <c r="C325" s="19"/>
      <c r="D325" s="19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</row>
    <row r="326" spans="1:37" ht="12" customHeight="1">
      <c r="A326" s="1"/>
      <c r="B326" s="19"/>
      <c r="C326" s="19"/>
      <c r="D326" s="19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</row>
    <row r="327" spans="1:37" ht="12" customHeight="1">
      <c r="A327" s="1"/>
      <c r="B327" s="19"/>
      <c r="C327" s="19"/>
      <c r="D327" s="19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</row>
    <row r="328" spans="1:37" ht="12" customHeight="1">
      <c r="A328" s="1"/>
      <c r="B328" s="19"/>
      <c r="C328" s="19"/>
      <c r="D328" s="19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</row>
    <row r="329" spans="1:37" ht="12" customHeight="1">
      <c r="A329" s="1"/>
      <c r="B329" s="19"/>
      <c r="C329" s="19"/>
      <c r="D329" s="19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</row>
    <row r="330" spans="1:37" ht="12" customHeight="1">
      <c r="A330" s="1"/>
      <c r="B330" s="19"/>
      <c r="C330" s="19"/>
      <c r="D330" s="19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</row>
    <row r="331" spans="1:37" ht="12" customHeight="1">
      <c r="A331" s="1"/>
      <c r="B331" s="19"/>
      <c r="C331" s="19"/>
      <c r="D331" s="19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</row>
    <row r="332" spans="1:37" ht="12" customHeight="1">
      <c r="A332" s="1"/>
      <c r="B332" s="19"/>
      <c r="C332" s="19"/>
      <c r="D332" s="19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</row>
    <row r="333" spans="1:37" ht="12" customHeight="1">
      <c r="A333" s="1"/>
      <c r="B333" s="19"/>
      <c r="C333" s="19"/>
      <c r="D333" s="19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</row>
    <row r="334" spans="1:37" ht="12" customHeight="1">
      <c r="A334" s="1"/>
      <c r="B334" s="19"/>
      <c r="C334" s="19"/>
      <c r="D334" s="19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</row>
    <row r="335" spans="1:37" ht="12" customHeight="1">
      <c r="A335" s="1"/>
      <c r="B335" s="19"/>
      <c r="C335" s="19"/>
      <c r="D335" s="19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</row>
    <row r="336" spans="1:37" ht="12" customHeight="1">
      <c r="A336" s="1"/>
      <c r="B336" s="19"/>
      <c r="C336" s="19"/>
      <c r="D336" s="19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</row>
    <row r="337" spans="1:37" ht="12" customHeight="1">
      <c r="A337" s="1"/>
      <c r="B337" s="19"/>
      <c r="C337" s="19"/>
      <c r="D337" s="19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</row>
    <row r="338" spans="1:37" ht="12" customHeight="1">
      <c r="A338" s="1"/>
      <c r="B338" s="19"/>
      <c r="C338" s="19"/>
      <c r="D338" s="19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</row>
    <row r="339" spans="1:37" ht="12" customHeight="1">
      <c r="A339" s="1"/>
      <c r="B339" s="19"/>
      <c r="C339" s="19"/>
      <c r="D339" s="19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</row>
    <row r="340" spans="1:37" ht="12" customHeight="1">
      <c r="A340" s="1"/>
      <c r="B340" s="19"/>
      <c r="C340" s="19"/>
      <c r="D340" s="19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</row>
    <row r="341" spans="1:37" ht="12" customHeight="1">
      <c r="A341" s="1"/>
      <c r="B341" s="19"/>
      <c r="C341" s="19"/>
      <c r="D341" s="19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</row>
    <row r="342" spans="1:37" ht="12" customHeight="1">
      <c r="A342" s="1"/>
      <c r="B342" s="19"/>
      <c r="C342" s="19"/>
      <c r="D342" s="19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</row>
    <row r="343" spans="1:37" ht="12" customHeight="1">
      <c r="A343" s="1"/>
      <c r="B343" s="19"/>
      <c r="C343" s="19"/>
      <c r="D343" s="19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</row>
    <row r="344" spans="1:37" ht="12" customHeight="1">
      <c r="A344" s="1"/>
      <c r="B344" s="19"/>
      <c r="C344" s="19"/>
      <c r="D344" s="19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</row>
    <row r="345" spans="1:37" ht="12" customHeight="1">
      <c r="A345" s="1"/>
      <c r="B345" s="19"/>
      <c r="C345" s="19"/>
      <c r="D345" s="19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</row>
    <row r="346" spans="1:37" ht="12" customHeight="1">
      <c r="A346" s="1"/>
      <c r="B346" s="19"/>
      <c r="C346" s="19"/>
      <c r="D346" s="19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</row>
    <row r="347" spans="1:37" ht="12" customHeight="1">
      <c r="A347" s="1"/>
      <c r="B347" s="19"/>
      <c r="C347" s="19"/>
      <c r="D347" s="19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</row>
    <row r="348" spans="1:37" ht="12" customHeight="1">
      <c r="A348" s="1"/>
      <c r="B348" s="19"/>
      <c r="C348" s="19"/>
      <c r="D348" s="19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</row>
    <row r="349" spans="1:37" ht="12" customHeight="1">
      <c r="A349" s="1"/>
      <c r="B349" s="19"/>
      <c r="C349" s="19"/>
      <c r="D349" s="19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</row>
    <row r="350" spans="1:37" ht="12" customHeight="1">
      <c r="A350" s="1"/>
      <c r="B350" s="19"/>
      <c r="C350" s="19"/>
      <c r="D350" s="19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</row>
    <row r="351" spans="1:37" ht="12" customHeight="1">
      <c r="A351" s="1"/>
      <c r="B351" s="19"/>
      <c r="C351" s="19"/>
      <c r="D351" s="19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</row>
    <row r="352" spans="1:37" ht="12" customHeight="1">
      <c r="A352" s="1"/>
      <c r="B352" s="19"/>
      <c r="C352" s="19"/>
      <c r="D352" s="19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</row>
    <row r="353" spans="1:37" ht="12" customHeight="1">
      <c r="A353" s="1"/>
      <c r="B353" s="19"/>
      <c r="C353" s="19"/>
      <c r="D353" s="19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</row>
    <row r="354" spans="1:37" ht="12" customHeight="1">
      <c r="A354" s="1"/>
      <c r="B354" s="19"/>
      <c r="C354" s="19"/>
      <c r="D354" s="19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</row>
    <row r="355" spans="1:37" ht="12" customHeight="1">
      <c r="A355" s="1"/>
      <c r="B355" s="19"/>
      <c r="C355" s="19"/>
      <c r="D355" s="19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</row>
    <row r="356" spans="1:37" ht="12" customHeight="1">
      <c r="A356" s="1"/>
      <c r="B356" s="19"/>
      <c r="C356" s="19"/>
      <c r="D356" s="19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</row>
    <row r="357" spans="1:37" ht="12" customHeight="1">
      <c r="A357" s="1"/>
      <c r="B357" s="19"/>
      <c r="C357" s="19"/>
      <c r="D357" s="19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</row>
    <row r="358" spans="1:37" ht="12" customHeight="1">
      <c r="A358" s="1"/>
      <c r="B358" s="19"/>
      <c r="C358" s="19"/>
      <c r="D358" s="19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</row>
    <row r="359" spans="1:37" ht="12" customHeight="1">
      <c r="A359" s="1"/>
      <c r="B359" s="19"/>
      <c r="C359" s="19"/>
      <c r="D359" s="19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</row>
    <row r="360" spans="1:37" ht="12" customHeight="1">
      <c r="A360" s="1"/>
      <c r="B360" s="19"/>
      <c r="C360" s="19"/>
      <c r="D360" s="19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</row>
    <row r="361" spans="1:37" ht="12" customHeight="1">
      <c r="A361" s="1"/>
      <c r="B361" s="19"/>
      <c r="C361" s="19"/>
      <c r="D361" s="19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</row>
    <row r="362" spans="1:37" ht="12" customHeight="1">
      <c r="A362" s="1"/>
      <c r="B362" s="19"/>
      <c r="C362" s="19"/>
      <c r="D362" s="19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</row>
    <row r="363" spans="1:37" ht="12" customHeight="1">
      <c r="A363" s="1"/>
      <c r="B363" s="19"/>
      <c r="C363" s="19"/>
      <c r="D363" s="19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</row>
    <row r="364" spans="1:37" ht="12" customHeight="1">
      <c r="A364" s="1"/>
      <c r="B364" s="19"/>
      <c r="C364" s="19"/>
      <c r="D364" s="19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</row>
    <row r="365" spans="1:37" ht="12" customHeight="1">
      <c r="A365" s="1"/>
      <c r="B365" s="19"/>
      <c r="C365" s="19"/>
      <c r="D365" s="19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</row>
    <row r="366" spans="1:37" ht="12" customHeight="1">
      <c r="A366" s="1"/>
      <c r="B366" s="19"/>
      <c r="C366" s="19"/>
      <c r="D366" s="19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</row>
    <row r="367" spans="1:37" ht="12" customHeight="1">
      <c r="A367" s="1"/>
      <c r="B367" s="19"/>
      <c r="C367" s="19"/>
      <c r="D367" s="19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</row>
    <row r="368" spans="1:37" ht="12" customHeight="1">
      <c r="A368" s="1"/>
      <c r="B368" s="19"/>
      <c r="C368" s="19"/>
      <c r="D368" s="19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</row>
    <row r="369" spans="1:37" ht="12" customHeight="1">
      <c r="A369" s="1"/>
      <c r="B369" s="19"/>
      <c r="C369" s="19"/>
      <c r="D369" s="19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</row>
    <row r="370" spans="1:37" ht="12" customHeight="1">
      <c r="A370" s="1"/>
      <c r="B370" s="19"/>
      <c r="C370" s="19"/>
      <c r="D370" s="19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</row>
    <row r="371" spans="1:37" ht="12" customHeight="1">
      <c r="A371" s="1"/>
      <c r="B371" s="19"/>
      <c r="C371" s="19"/>
      <c r="D371" s="19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</row>
    <row r="372" spans="1:37" ht="12" customHeight="1">
      <c r="A372" s="1"/>
      <c r="B372" s="19"/>
      <c r="C372" s="19"/>
      <c r="D372" s="19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</row>
    <row r="373" spans="1:37" ht="12" customHeight="1">
      <c r="A373" s="1"/>
      <c r="B373" s="19"/>
      <c r="C373" s="19"/>
      <c r="D373" s="19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</row>
    <row r="374" spans="1:37" ht="12" customHeight="1">
      <c r="A374" s="1"/>
      <c r="B374" s="19"/>
      <c r="C374" s="19"/>
      <c r="D374" s="19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</row>
    <row r="375" spans="1:37" ht="12" customHeight="1">
      <c r="A375" s="1"/>
      <c r="B375" s="19"/>
      <c r="C375" s="19"/>
      <c r="D375" s="19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</row>
    <row r="376" spans="1:37" ht="12" customHeight="1">
      <c r="A376" s="1"/>
      <c r="B376" s="19"/>
      <c r="C376" s="19"/>
      <c r="D376" s="19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</row>
    <row r="377" spans="1:37" ht="12" customHeight="1">
      <c r="A377" s="1"/>
      <c r="B377" s="19"/>
      <c r="C377" s="19"/>
      <c r="D377" s="19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</row>
    <row r="378" spans="1:37" ht="12" customHeight="1">
      <c r="A378" s="1"/>
      <c r="B378" s="19"/>
      <c r="C378" s="19"/>
      <c r="D378" s="19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</row>
    <row r="379" spans="1:37" ht="12" customHeight="1">
      <c r="A379" s="1"/>
      <c r="B379" s="19"/>
      <c r="C379" s="19"/>
      <c r="D379" s="19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</row>
    <row r="380" spans="1:37" ht="12" customHeight="1">
      <c r="A380" s="1"/>
      <c r="B380" s="19"/>
      <c r="C380" s="19"/>
      <c r="D380" s="19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</row>
    <row r="381" spans="1:37" ht="12" customHeight="1">
      <c r="A381" s="1"/>
      <c r="B381" s="19"/>
      <c r="C381" s="19"/>
      <c r="D381" s="19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</row>
    <row r="382" spans="1:37" ht="12" customHeight="1">
      <c r="A382" s="1"/>
      <c r="B382" s="19"/>
      <c r="C382" s="19"/>
      <c r="D382" s="19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</row>
    <row r="383" spans="1:37" ht="12" customHeight="1">
      <c r="A383" s="1"/>
      <c r="B383" s="19"/>
      <c r="C383" s="19"/>
      <c r="D383" s="19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</row>
    <row r="384" spans="1:37" ht="12" customHeight="1">
      <c r="A384" s="1"/>
      <c r="B384" s="19"/>
      <c r="C384" s="19"/>
      <c r="D384" s="1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</row>
    <row r="385" spans="1:37" ht="12" customHeight="1">
      <c r="A385" s="1"/>
      <c r="B385" s="19"/>
      <c r="C385" s="19"/>
      <c r="D385" s="19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</row>
    <row r="386" spans="1:37" ht="12" customHeight="1">
      <c r="A386" s="1"/>
      <c r="B386" s="19"/>
      <c r="C386" s="19"/>
      <c r="D386" s="19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</row>
    <row r="387" spans="1:37" ht="12" customHeight="1">
      <c r="A387" s="1"/>
      <c r="B387" s="19"/>
      <c r="C387" s="19"/>
      <c r="D387" s="19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</row>
    <row r="388" spans="1:37" ht="12" customHeight="1">
      <c r="A388" s="1"/>
      <c r="B388" s="19"/>
      <c r="C388" s="19"/>
      <c r="D388" s="19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</row>
    <row r="389" spans="1:37" ht="12" customHeight="1">
      <c r="A389" s="1"/>
      <c r="B389" s="19"/>
      <c r="C389" s="19"/>
      <c r="D389" s="19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</row>
    <row r="390" spans="1:37" ht="12" customHeight="1">
      <c r="A390" s="1"/>
      <c r="B390" s="19"/>
      <c r="C390" s="19"/>
      <c r="D390" s="19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</row>
    <row r="391" spans="1:37" ht="12" customHeight="1">
      <c r="A391" s="1"/>
      <c r="B391" s="19"/>
      <c r="C391" s="19"/>
      <c r="D391" s="19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</row>
    <row r="392" spans="1:37" ht="12" customHeight="1">
      <c r="A392" s="1"/>
      <c r="B392" s="19"/>
      <c r="C392" s="19"/>
      <c r="D392" s="19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</row>
    <row r="393" spans="1:37" ht="12" customHeight="1">
      <c r="A393" s="1"/>
      <c r="B393" s="19"/>
      <c r="C393" s="19"/>
      <c r="D393" s="19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</row>
    <row r="394" spans="1:37" ht="12" customHeight="1">
      <c r="A394" s="1"/>
      <c r="B394" s="19"/>
      <c r="C394" s="19"/>
      <c r="D394" s="19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</row>
    <row r="395" spans="1:37" ht="12" customHeight="1">
      <c r="A395" s="1"/>
      <c r="B395" s="19"/>
      <c r="C395" s="19"/>
      <c r="D395" s="19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</row>
    <row r="396" spans="1:37" ht="12" customHeight="1">
      <c r="A396" s="1"/>
      <c r="B396" s="19"/>
      <c r="C396" s="19"/>
      <c r="D396" s="19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</row>
    <row r="397" spans="1:37" ht="12" customHeight="1">
      <c r="A397" s="1"/>
      <c r="B397" s="19"/>
      <c r="C397" s="19"/>
      <c r="D397" s="19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</row>
    <row r="398" spans="1:37" ht="12" customHeight="1">
      <c r="A398" s="1"/>
      <c r="B398" s="19"/>
      <c r="C398" s="19"/>
      <c r="D398" s="19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</row>
    <row r="399" spans="1:37" ht="12" customHeight="1">
      <c r="A399" s="1"/>
      <c r="B399" s="19"/>
      <c r="C399" s="19"/>
      <c r="D399" s="19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</row>
    <row r="400" spans="1:37" ht="12" customHeight="1">
      <c r="A400" s="1"/>
      <c r="B400" s="19"/>
      <c r="C400" s="19"/>
      <c r="D400" s="19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</row>
    <row r="401" spans="1:37" ht="12" customHeight="1">
      <c r="A401" s="1"/>
      <c r="B401" s="19"/>
      <c r="C401" s="19"/>
      <c r="D401" s="19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</row>
    <row r="402" spans="1:37" ht="12" customHeight="1">
      <c r="A402" s="1"/>
      <c r="B402" s="19"/>
      <c r="C402" s="19"/>
      <c r="D402" s="19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</row>
    <row r="403" spans="1:37" ht="12" customHeight="1">
      <c r="A403" s="1"/>
      <c r="B403" s="19"/>
      <c r="C403" s="19"/>
      <c r="D403" s="19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</row>
    <row r="404" spans="1:37" ht="12" customHeight="1">
      <c r="A404" s="1"/>
      <c r="B404" s="19"/>
      <c r="C404" s="19"/>
      <c r="D404" s="19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</row>
    <row r="405" spans="1:37" ht="12" customHeight="1">
      <c r="A405" s="1"/>
      <c r="B405" s="19"/>
      <c r="C405" s="19"/>
      <c r="D405" s="19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</row>
    <row r="406" spans="1:37" ht="12" customHeight="1">
      <c r="A406" s="1"/>
      <c r="B406" s="19"/>
      <c r="C406" s="19"/>
      <c r="D406" s="19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</row>
    <row r="407" spans="1:37" ht="12" customHeight="1">
      <c r="A407" s="1"/>
      <c r="B407" s="19"/>
      <c r="C407" s="19"/>
      <c r="D407" s="19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</row>
    <row r="408" spans="1:37" ht="12" customHeight="1">
      <c r="A408" s="1"/>
      <c r="B408" s="19"/>
      <c r="C408" s="19"/>
      <c r="D408" s="19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</row>
    <row r="409" spans="1:37" ht="12" customHeight="1">
      <c r="A409" s="1"/>
      <c r="B409" s="19"/>
      <c r="C409" s="19"/>
      <c r="D409" s="19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</row>
    <row r="410" spans="1:37" ht="12" customHeight="1">
      <c r="A410" s="1"/>
      <c r="B410" s="19"/>
      <c r="C410" s="19"/>
      <c r="D410" s="19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</row>
    <row r="411" spans="1:37" ht="12" customHeight="1">
      <c r="A411" s="1"/>
      <c r="B411" s="19"/>
      <c r="C411" s="19"/>
      <c r="D411" s="19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</row>
    <row r="412" spans="1:37" ht="12" customHeight="1">
      <c r="A412" s="1"/>
      <c r="B412" s="19"/>
      <c r="C412" s="19"/>
      <c r="D412" s="19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</row>
    <row r="413" spans="1:37" ht="12" customHeight="1">
      <c r="A413" s="1"/>
      <c r="B413" s="19"/>
      <c r="C413" s="19"/>
      <c r="D413" s="19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</row>
    <row r="414" spans="1:37" ht="12" customHeight="1">
      <c r="A414" s="1"/>
      <c r="B414" s="19"/>
      <c r="C414" s="19"/>
      <c r="D414" s="19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</row>
    <row r="415" spans="1:37" ht="12" customHeight="1">
      <c r="A415" s="1"/>
      <c r="B415" s="19"/>
      <c r="C415" s="19"/>
      <c r="D415" s="19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</row>
    <row r="416" spans="1:37" ht="12" customHeight="1">
      <c r="A416" s="1"/>
      <c r="B416" s="19"/>
      <c r="C416" s="19"/>
      <c r="D416" s="19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</row>
    <row r="417" spans="1:37" ht="12" customHeight="1">
      <c r="A417" s="1"/>
      <c r="B417" s="19"/>
      <c r="C417" s="19"/>
      <c r="D417" s="19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</row>
    <row r="418" spans="1:37" ht="12" customHeight="1">
      <c r="A418" s="1"/>
      <c r="B418" s="19"/>
      <c r="C418" s="19"/>
      <c r="D418" s="19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</row>
    <row r="419" spans="1:37" ht="12" customHeight="1">
      <c r="A419" s="1"/>
      <c r="B419" s="19"/>
      <c r="C419" s="19"/>
      <c r="D419" s="19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</row>
    <row r="420" spans="1:37" ht="12" customHeight="1">
      <c r="A420" s="1"/>
      <c r="B420" s="19"/>
      <c r="C420" s="19"/>
      <c r="D420" s="19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</row>
    <row r="421" spans="1:37" ht="12" customHeight="1">
      <c r="A421" s="1"/>
      <c r="B421" s="19"/>
      <c r="C421" s="19"/>
      <c r="D421" s="19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</row>
    <row r="422" spans="1:37" ht="12" customHeight="1">
      <c r="A422" s="1"/>
      <c r="B422" s="19"/>
      <c r="C422" s="19"/>
      <c r="D422" s="19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</row>
    <row r="423" spans="1:37" ht="12" customHeight="1">
      <c r="A423" s="1"/>
      <c r="B423" s="19"/>
      <c r="C423" s="19"/>
      <c r="D423" s="19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</row>
    <row r="424" spans="1:37" ht="12" customHeight="1">
      <c r="A424" s="1"/>
      <c r="B424" s="19"/>
      <c r="C424" s="19"/>
      <c r="D424" s="19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</row>
    <row r="425" spans="1:37" ht="12" customHeight="1">
      <c r="A425" s="1"/>
      <c r="B425" s="19"/>
      <c r="C425" s="19"/>
      <c r="D425" s="19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</row>
    <row r="426" spans="1:37" ht="12" customHeight="1">
      <c r="A426" s="1"/>
      <c r="B426" s="19"/>
      <c r="C426" s="19"/>
      <c r="D426" s="19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</row>
    <row r="427" spans="1:37" ht="12" customHeight="1">
      <c r="A427" s="1"/>
      <c r="B427" s="19"/>
      <c r="C427" s="19"/>
      <c r="D427" s="19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</row>
    <row r="428" spans="1:37" ht="12" customHeight="1">
      <c r="A428" s="1"/>
      <c r="B428" s="19"/>
      <c r="C428" s="19"/>
      <c r="D428" s="19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</row>
    <row r="429" spans="1:37" ht="12" customHeight="1">
      <c r="A429" s="1"/>
      <c r="B429" s="19"/>
      <c r="C429" s="19"/>
      <c r="D429" s="19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</row>
    <row r="430" spans="1:37" ht="12" customHeight="1">
      <c r="A430" s="1"/>
      <c r="B430" s="19"/>
      <c r="C430" s="19"/>
      <c r="D430" s="19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</row>
    <row r="431" spans="1:37" ht="12" customHeight="1">
      <c r="A431" s="1"/>
      <c r="B431" s="19"/>
      <c r="C431" s="19"/>
      <c r="D431" s="19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</row>
    <row r="432" spans="1:37" ht="12" customHeight="1">
      <c r="A432" s="1"/>
      <c r="B432" s="19"/>
      <c r="C432" s="19"/>
      <c r="D432" s="19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</row>
    <row r="433" spans="1:37" ht="12" customHeight="1">
      <c r="A433" s="1"/>
      <c r="B433" s="19"/>
      <c r="C433" s="19"/>
      <c r="D433" s="19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</row>
    <row r="434" spans="1:37" ht="12" customHeight="1">
      <c r="A434" s="1"/>
      <c r="B434" s="19"/>
      <c r="C434" s="19"/>
      <c r="D434" s="19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</row>
    <row r="435" spans="1:37" ht="12" customHeight="1">
      <c r="A435" s="1"/>
      <c r="B435" s="19"/>
      <c r="C435" s="19"/>
      <c r="D435" s="19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</row>
    <row r="436" spans="1:37" ht="12" customHeight="1">
      <c r="A436" s="1"/>
      <c r="B436" s="19"/>
      <c r="C436" s="19"/>
      <c r="D436" s="19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</row>
    <row r="437" spans="1:37" ht="12" customHeight="1">
      <c r="A437" s="1"/>
      <c r="B437" s="19"/>
      <c r="C437" s="19"/>
      <c r="D437" s="19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</row>
    <row r="438" spans="1:37" ht="12" customHeight="1">
      <c r="A438" s="1"/>
      <c r="B438" s="19"/>
      <c r="C438" s="19"/>
      <c r="D438" s="19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</row>
    <row r="439" spans="1:37" ht="12" customHeight="1">
      <c r="A439" s="1"/>
      <c r="B439" s="19"/>
      <c r="C439" s="19"/>
      <c r="D439" s="19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</row>
    <row r="440" spans="1:37" ht="12" customHeight="1">
      <c r="A440" s="1"/>
      <c r="B440" s="19"/>
      <c r="C440" s="19"/>
      <c r="D440" s="19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</row>
    <row r="441" spans="1:37" ht="12" customHeight="1">
      <c r="A441" s="1"/>
      <c r="B441" s="19"/>
      <c r="C441" s="19"/>
      <c r="D441" s="19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</row>
    <row r="442" spans="1:37" ht="12" customHeight="1">
      <c r="A442" s="1"/>
      <c r="B442" s="19"/>
      <c r="C442" s="19"/>
      <c r="D442" s="19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</row>
    <row r="443" spans="1:37" ht="12" customHeight="1">
      <c r="A443" s="1"/>
      <c r="B443" s="19"/>
      <c r="C443" s="19"/>
      <c r="D443" s="19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</row>
    <row r="444" spans="1:37" ht="12" customHeight="1">
      <c r="A444" s="1"/>
      <c r="B444" s="19"/>
      <c r="C444" s="19"/>
      <c r="D444" s="19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</row>
    <row r="445" spans="1:37" ht="12" customHeight="1">
      <c r="A445" s="1"/>
      <c r="B445" s="19"/>
      <c r="C445" s="19"/>
      <c r="D445" s="19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</row>
    <row r="446" spans="1:37" ht="12" customHeight="1">
      <c r="A446" s="1"/>
      <c r="B446" s="19"/>
      <c r="C446" s="19"/>
      <c r="D446" s="19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</row>
    <row r="447" spans="1:37" ht="12" customHeight="1">
      <c r="A447" s="1"/>
      <c r="B447" s="19"/>
      <c r="C447" s="19"/>
      <c r="D447" s="19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</row>
    <row r="448" spans="1:37" ht="12" customHeight="1">
      <c r="A448" s="1"/>
      <c r="B448" s="19"/>
      <c r="C448" s="19"/>
      <c r="D448" s="19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</row>
    <row r="449" spans="1:37" ht="12" customHeight="1">
      <c r="A449" s="1"/>
      <c r="B449" s="19"/>
      <c r="C449" s="19"/>
      <c r="D449" s="19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</row>
    <row r="450" spans="1:37" ht="12" customHeight="1">
      <c r="A450" s="1"/>
      <c r="B450" s="19"/>
      <c r="C450" s="19"/>
      <c r="D450" s="19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</row>
    <row r="451" spans="1:37" ht="12" customHeight="1">
      <c r="A451" s="1"/>
      <c r="B451" s="19"/>
      <c r="C451" s="19"/>
      <c r="D451" s="19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</row>
    <row r="452" spans="1:37" ht="12" customHeight="1">
      <c r="A452" s="1"/>
      <c r="B452" s="19"/>
      <c r="C452" s="19"/>
      <c r="D452" s="19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</row>
    <row r="453" spans="1:37" ht="12" customHeight="1">
      <c r="A453" s="1"/>
      <c r="B453" s="19"/>
      <c r="C453" s="19"/>
      <c r="D453" s="19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</row>
    <row r="454" spans="1:37" ht="12" customHeight="1">
      <c r="A454" s="1"/>
      <c r="B454" s="19"/>
      <c r="C454" s="19"/>
      <c r="D454" s="19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</row>
    <row r="455" spans="1:37" ht="12" customHeight="1">
      <c r="A455" s="1"/>
      <c r="B455" s="19"/>
      <c r="C455" s="19"/>
      <c r="D455" s="19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</row>
    <row r="456" spans="1:37" ht="12" customHeight="1">
      <c r="A456" s="1"/>
      <c r="B456" s="19"/>
      <c r="C456" s="19"/>
      <c r="D456" s="19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</row>
    <row r="457" spans="1:37" ht="12" customHeight="1">
      <c r="A457" s="1"/>
      <c r="B457" s="19"/>
      <c r="C457" s="19"/>
      <c r="D457" s="19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</row>
    <row r="458" spans="1:37" ht="12" customHeight="1">
      <c r="A458" s="1"/>
      <c r="B458" s="19"/>
      <c r="C458" s="19"/>
      <c r="D458" s="19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</row>
    <row r="459" spans="1:37" ht="12" customHeight="1">
      <c r="A459" s="1"/>
      <c r="B459" s="19"/>
      <c r="C459" s="19"/>
      <c r="D459" s="19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</row>
    <row r="460" spans="1:37" ht="12" customHeight="1">
      <c r="A460" s="1"/>
      <c r="B460" s="19"/>
      <c r="C460" s="19"/>
      <c r="D460" s="19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</row>
    <row r="461" spans="1:37" ht="12" customHeight="1">
      <c r="A461" s="1"/>
      <c r="B461" s="19"/>
      <c r="C461" s="19"/>
      <c r="D461" s="19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</row>
    <row r="462" spans="1:37" ht="12" customHeight="1">
      <c r="A462" s="1"/>
      <c r="B462" s="19"/>
      <c r="C462" s="19"/>
      <c r="D462" s="19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</row>
    <row r="463" spans="1:37" ht="12" customHeight="1">
      <c r="A463" s="1"/>
      <c r="B463" s="19"/>
      <c r="C463" s="19"/>
      <c r="D463" s="19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</row>
    <row r="464" spans="1:37" ht="12" customHeight="1">
      <c r="A464" s="1"/>
      <c r="B464" s="19"/>
      <c r="C464" s="19"/>
      <c r="D464" s="19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</row>
    <row r="465" spans="1:37" ht="12" customHeight="1">
      <c r="A465" s="1"/>
      <c r="B465" s="19"/>
      <c r="C465" s="19"/>
      <c r="D465" s="19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</row>
    <row r="466" spans="1:37" ht="12" customHeight="1">
      <c r="A466" s="1"/>
      <c r="B466" s="19"/>
      <c r="C466" s="19"/>
      <c r="D466" s="19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</row>
    <row r="467" spans="1:37" ht="12" customHeight="1">
      <c r="A467" s="1"/>
      <c r="B467" s="19"/>
      <c r="C467" s="19"/>
      <c r="D467" s="19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</row>
    <row r="468" spans="1:37" ht="12" customHeight="1">
      <c r="A468" s="1"/>
      <c r="B468" s="19"/>
      <c r="C468" s="19"/>
      <c r="D468" s="19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</row>
    <row r="469" spans="1:37" ht="12" customHeight="1">
      <c r="A469" s="1"/>
      <c r="B469" s="19"/>
      <c r="C469" s="19"/>
      <c r="D469" s="19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</row>
    <row r="470" spans="1:37" ht="12" customHeight="1">
      <c r="A470" s="1"/>
      <c r="B470" s="19"/>
      <c r="C470" s="19"/>
      <c r="D470" s="19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</row>
    <row r="471" spans="1:37" ht="12" customHeight="1">
      <c r="A471" s="1"/>
      <c r="B471" s="19"/>
      <c r="C471" s="19"/>
      <c r="D471" s="19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</row>
    <row r="472" spans="1:37" ht="12" customHeight="1">
      <c r="A472" s="1"/>
      <c r="B472" s="19"/>
      <c r="C472" s="19"/>
      <c r="D472" s="19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</row>
    <row r="473" spans="1:37" ht="12" customHeight="1">
      <c r="A473" s="1"/>
      <c r="B473" s="19"/>
      <c r="C473" s="19"/>
      <c r="D473" s="19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</row>
    <row r="474" spans="1:37" ht="12" customHeight="1">
      <c r="A474" s="1"/>
      <c r="B474" s="19"/>
      <c r="C474" s="19"/>
      <c r="D474" s="19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</row>
    <row r="475" spans="1:37" ht="12" customHeight="1">
      <c r="A475" s="1"/>
      <c r="B475" s="19"/>
      <c r="C475" s="19"/>
      <c r="D475" s="19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</row>
    <row r="476" spans="1:37" ht="12" customHeight="1">
      <c r="A476" s="1"/>
      <c r="B476" s="19"/>
      <c r="C476" s="19"/>
      <c r="D476" s="19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</row>
    <row r="477" spans="1:37" ht="12" customHeight="1">
      <c r="A477" s="1"/>
      <c r="B477" s="19"/>
      <c r="C477" s="19"/>
      <c r="D477" s="19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</row>
    <row r="478" spans="1:37" ht="12" customHeight="1">
      <c r="A478" s="1"/>
      <c r="B478" s="19"/>
      <c r="C478" s="19"/>
      <c r="D478" s="19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</row>
    <row r="479" spans="1:37" ht="12" customHeight="1">
      <c r="A479" s="1"/>
      <c r="B479" s="19"/>
      <c r="C479" s="19"/>
      <c r="D479" s="19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</row>
    <row r="480" spans="1:37" ht="12" customHeight="1">
      <c r="A480" s="1"/>
      <c r="B480" s="19"/>
      <c r="C480" s="19"/>
      <c r="D480" s="19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</row>
    <row r="481" spans="1:37" ht="12" customHeight="1">
      <c r="A481" s="1"/>
      <c r="B481" s="19"/>
      <c r="C481" s="19"/>
      <c r="D481" s="19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</row>
    <row r="482" spans="1:37" ht="12" customHeight="1">
      <c r="A482" s="1"/>
      <c r="B482" s="19"/>
      <c r="C482" s="19"/>
      <c r="D482" s="19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</row>
    <row r="483" spans="1:37" ht="12" customHeight="1">
      <c r="A483" s="1"/>
      <c r="B483" s="19"/>
      <c r="C483" s="19"/>
      <c r="D483" s="19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</row>
    <row r="484" spans="1:37" ht="12" customHeight="1">
      <c r="A484" s="1"/>
      <c r="B484" s="19"/>
      <c r="C484" s="19"/>
      <c r="D484" s="19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</row>
    <row r="485" spans="1:37" ht="12" customHeight="1">
      <c r="A485" s="1"/>
      <c r="B485" s="19"/>
      <c r="C485" s="19"/>
      <c r="D485" s="19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</row>
    <row r="486" spans="1:37" ht="12" customHeight="1">
      <c r="A486" s="1"/>
      <c r="B486" s="19"/>
      <c r="C486" s="19"/>
      <c r="D486" s="19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</row>
    <row r="487" spans="1:37" ht="12" customHeight="1">
      <c r="A487" s="1"/>
      <c r="B487" s="19"/>
      <c r="C487" s="19"/>
      <c r="D487" s="19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</row>
    <row r="488" spans="1:37" ht="12" customHeight="1">
      <c r="A488" s="1"/>
      <c r="B488" s="19"/>
      <c r="C488" s="19"/>
      <c r="D488" s="19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</row>
    <row r="489" spans="1:37" ht="12" customHeight="1">
      <c r="A489" s="1"/>
      <c r="B489" s="19"/>
      <c r="C489" s="19"/>
      <c r="D489" s="19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</row>
    <row r="490" spans="1:37" ht="12" customHeight="1">
      <c r="A490" s="1"/>
      <c r="B490" s="19"/>
      <c r="C490" s="19"/>
      <c r="D490" s="19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</row>
    <row r="491" spans="1:37" ht="12" customHeight="1">
      <c r="A491" s="1"/>
      <c r="B491" s="19"/>
      <c r="C491" s="19"/>
      <c r="D491" s="19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</row>
    <row r="492" spans="1:37" ht="12" customHeight="1">
      <c r="A492" s="1"/>
      <c r="B492" s="19"/>
      <c r="C492" s="19"/>
      <c r="D492" s="19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</row>
    <row r="493" spans="1:37" ht="12" customHeight="1">
      <c r="A493" s="1"/>
      <c r="B493" s="19"/>
      <c r="C493" s="19"/>
      <c r="D493" s="19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</row>
    <row r="494" spans="1:37" ht="12" customHeight="1">
      <c r="A494" s="1"/>
      <c r="B494" s="19"/>
      <c r="C494" s="19"/>
      <c r="D494" s="19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</row>
    <row r="495" spans="1:37" ht="12" customHeight="1">
      <c r="A495" s="1"/>
      <c r="B495" s="19"/>
      <c r="C495" s="19"/>
      <c r="D495" s="19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</row>
    <row r="496" spans="1:37" ht="12" customHeight="1">
      <c r="A496" s="1"/>
      <c r="B496" s="19"/>
      <c r="C496" s="19"/>
      <c r="D496" s="19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</row>
    <row r="497" spans="1:37" ht="12" customHeight="1">
      <c r="A497" s="1"/>
      <c r="B497" s="19"/>
      <c r="C497" s="19"/>
      <c r="D497" s="19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</row>
    <row r="498" spans="1:37" ht="12" customHeight="1">
      <c r="A498" s="1"/>
      <c r="B498" s="19"/>
      <c r="C498" s="19"/>
      <c r="D498" s="19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</row>
    <row r="499" spans="1:37" ht="12" customHeight="1">
      <c r="A499" s="1"/>
      <c r="B499" s="19"/>
      <c r="C499" s="19"/>
      <c r="D499" s="19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</row>
    <row r="500" spans="1:37" ht="12" customHeight="1">
      <c r="A500" s="1"/>
      <c r="B500" s="19"/>
      <c r="C500" s="19"/>
      <c r="D500" s="19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</row>
    <row r="501" spans="1:37" ht="12" customHeight="1">
      <c r="A501" s="1"/>
      <c r="B501" s="19"/>
      <c r="C501" s="19"/>
      <c r="D501" s="19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</row>
    <row r="502" spans="1:37" ht="12" customHeight="1">
      <c r="A502" s="1"/>
      <c r="B502" s="19"/>
      <c r="C502" s="19"/>
      <c r="D502" s="19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</row>
    <row r="503" spans="1:37" ht="12" customHeight="1">
      <c r="A503" s="1"/>
      <c r="B503" s="19"/>
      <c r="C503" s="19"/>
      <c r="D503" s="19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</row>
    <row r="504" spans="1:37" ht="12" customHeight="1">
      <c r="A504" s="1"/>
      <c r="B504" s="19"/>
      <c r="C504" s="19"/>
      <c r="D504" s="19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</row>
    <row r="505" spans="1:37" ht="12" customHeight="1">
      <c r="A505" s="1"/>
      <c r="B505" s="19"/>
      <c r="C505" s="19"/>
      <c r="D505" s="19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</row>
    <row r="506" spans="1:37" ht="12" customHeight="1">
      <c r="A506" s="1"/>
      <c r="B506" s="19"/>
      <c r="C506" s="19"/>
      <c r="D506" s="19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</row>
    <row r="507" spans="1:37" ht="12" customHeight="1">
      <c r="A507" s="1"/>
      <c r="B507" s="19"/>
      <c r="C507" s="19"/>
      <c r="D507" s="19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</row>
    <row r="508" spans="1:37" ht="12" customHeight="1">
      <c r="A508" s="1"/>
      <c r="B508" s="19"/>
      <c r="C508" s="19"/>
      <c r="D508" s="19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</row>
    <row r="509" spans="1:37" ht="12" customHeight="1">
      <c r="A509" s="1"/>
      <c r="B509" s="19"/>
      <c r="C509" s="19"/>
      <c r="D509" s="19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</row>
    <row r="510" spans="1:37" ht="12" customHeight="1">
      <c r="A510" s="1"/>
      <c r="B510" s="19"/>
      <c r="C510" s="19"/>
      <c r="D510" s="19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</row>
    <row r="511" spans="1:37" ht="12" customHeight="1">
      <c r="A511" s="1"/>
      <c r="B511" s="19"/>
      <c r="C511" s="19"/>
      <c r="D511" s="19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</row>
    <row r="512" spans="1:37" ht="12" customHeight="1">
      <c r="A512" s="1"/>
      <c r="B512" s="19"/>
      <c r="C512" s="19"/>
      <c r="D512" s="19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</row>
    <row r="513" spans="1:37" ht="12" customHeight="1">
      <c r="A513" s="1"/>
      <c r="B513" s="19"/>
      <c r="C513" s="19"/>
      <c r="D513" s="19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</row>
    <row r="514" spans="1:37" ht="12" customHeight="1">
      <c r="A514" s="1"/>
      <c r="B514" s="19"/>
      <c r="C514" s="19"/>
      <c r="D514" s="19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</row>
    <row r="515" spans="1:37" ht="12" customHeight="1">
      <c r="A515" s="1"/>
      <c r="B515" s="19"/>
      <c r="C515" s="19"/>
      <c r="D515" s="19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</row>
    <row r="516" spans="1:37" ht="12" customHeight="1">
      <c r="A516" s="1"/>
      <c r="B516" s="19"/>
      <c r="C516" s="19"/>
      <c r="D516" s="19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</row>
    <row r="517" spans="1:37" ht="12" customHeight="1">
      <c r="A517" s="1"/>
      <c r="B517" s="19"/>
      <c r="C517" s="19"/>
      <c r="D517" s="19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</row>
    <row r="518" spans="1:37" ht="12" customHeight="1">
      <c r="A518" s="1"/>
      <c r="B518" s="19"/>
      <c r="C518" s="19"/>
      <c r="D518" s="19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</row>
    <row r="519" spans="1:37" ht="12" customHeight="1">
      <c r="A519" s="1"/>
      <c r="B519" s="19"/>
      <c r="C519" s="19"/>
      <c r="D519" s="19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</row>
    <row r="520" spans="1:37" ht="12" customHeight="1">
      <c r="A520" s="1"/>
      <c r="B520" s="19"/>
      <c r="C520" s="19"/>
      <c r="D520" s="19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</row>
    <row r="521" spans="1:37" ht="12" customHeight="1">
      <c r="A521" s="1"/>
      <c r="B521" s="19"/>
      <c r="C521" s="19"/>
      <c r="D521" s="19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</row>
    <row r="522" spans="1:37" ht="12" customHeight="1">
      <c r="A522" s="1"/>
      <c r="B522" s="19"/>
      <c r="C522" s="19"/>
      <c r="D522" s="19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</row>
    <row r="523" spans="1:37" ht="12" customHeight="1">
      <c r="A523" s="1"/>
      <c r="B523" s="19"/>
      <c r="C523" s="19"/>
      <c r="D523" s="19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</row>
    <row r="524" spans="1:37" ht="12" customHeight="1">
      <c r="A524" s="1"/>
      <c r="B524" s="19"/>
      <c r="C524" s="19"/>
      <c r="D524" s="19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</row>
    <row r="525" spans="1:37" ht="12" customHeight="1">
      <c r="A525" s="1"/>
      <c r="B525" s="19"/>
      <c r="C525" s="19"/>
      <c r="D525" s="19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</row>
    <row r="526" spans="1:37" ht="12" customHeight="1">
      <c r="A526" s="1"/>
      <c r="B526" s="19"/>
      <c r="C526" s="19"/>
      <c r="D526" s="19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</row>
    <row r="527" spans="1:37" ht="12" customHeight="1">
      <c r="A527" s="1"/>
      <c r="B527" s="19"/>
      <c r="C527" s="19"/>
      <c r="D527" s="19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</row>
    <row r="528" spans="1:37" ht="12" customHeight="1">
      <c r="A528" s="1"/>
      <c r="B528" s="19"/>
      <c r="C528" s="19"/>
      <c r="D528" s="19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</row>
    <row r="529" spans="1:37" ht="12" customHeight="1">
      <c r="A529" s="1"/>
      <c r="B529" s="19"/>
      <c r="C529" s="19"/>
      <c r="D529" s="19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</row>
    <row r="530" spans="1:37" ht="12" customHeight="1">
      <c r="A530" s="1"/>
      <c r="B530" s="19"/>
      <c r="C530" s="19"/>
      <c r="D530" s="19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</row>
    <row r="531" spans="1:37" ht="12" customHeight="1">
      <c r="A531" s="1"/>
      <c r="B531" s="19"/>
      <c r="C531" s="19"/>
      <c r="D531" s="19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</row>
    <row r="532" spans="1:37" ht="12" customHeight="1">
      <c r="A532" s="1"/>
      <c r="B532" s="19"/>
      <c r="C532" s="19"/>
      <c r="D532" s="19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</row>
    <row r="533" spans="1:37" ht="12" customHeight="1">
      <c r="A533" s="1"/>
      <c r="B533" s="19"/>
      <c r="C533" s="19"/>
      <c r="D533" s="19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</row>
    <row r="534" spans="1:37" ht="12" customHeight="1">
      <c r="A534" s="1"/>
      <c r="B534" s="19"/>
      <c r="C534" s="19"/>
      <c r="D534" s="19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</row>
    <row r="535" spans="1:37" ht="12" customHeight="1">
      <c r="A535" s="1"/>
      <c r="B535" s="19"/>
      <c r="C535" s="19"/>
      <c r="D535" s="19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</row>
    <row r="536" spans="1:37" ht="12" customHeight="1">
      <c r="A536" s="1"/>
      <c r="B536" s="19"/>
      <c r="C536" s="19"/>
      <c r="D536" s="19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</row>
    <row r="537" spans="1:37" ht="12" customHeight="1">
      <c r="A537" s="1"/>
      <c r="B537" s="19"/>
      <c r="C537" s="19"/>
      <c r="D537" s="19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</row>
    <row r="538" spans="1:37" ht="12" customHeight="1">
      <c r="A538" s="1"/>
      <c r="B538" s="19"/>
      <c r="C538" s="19"/>
      <c r="D538" s="19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</row>
    <row r="539" spans="1:37" ht="12" customHeight="1">
      <c r="A539" s="1"/>
      <c r="B539" s="19"/>
      <c r="C539" s="19"/>
      <c r="D539" s="19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</row>
    <row r="540" spans="1:37" ht="12" customHeight="1">
      <c r="A540" s="1"/>
      <c r="B540" s="19"/>
      <c r="C540" s="19"/>
      <c r="D540" s="19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</row>
    <row r="541" spans="1:37" ht="12" customHeight="1">
      <c r="A541" s="1"/>
      <c r="B541" s="19"/>
      <c r="C541" s="19"/>
      <c r="D541" s="19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</row>
    <row r="542" spans="1:37" ht="12" customHeight="1">
      <c r="A542" s="1"/>
      <c r="B542" s="19"/>
      <c r="C542" s="19"/>
      <c r="D542" s="19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</row>
    <row r="543" spans="1:37" ht="12" customHeight="1">
      <c r="A543" s="1"/>
      <c r="B543" s="19"/>
      <c r="C543" s="19"/>
      <c r="D543" s="19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</row>
    <row r="544" spans="1:37" ht="12" customHeight="1">
      <c r="A544" s="1"/>
      <c r="B544" s="19"/>
      <c r="C544" s="19"/>
      <c r="D544" s="19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</row>
    <row r="545" spans="1:37" ht="12" customHeight="1">
      <c r="A545" s="1"/>
      <c r="B545" s="19"/>
      <c r="C545" s="19"/>
      <c r="D545" s="19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</row>
    <row r="546" spans="1:37" ht="12" customHeight="1">
      <c r="A546" s="1"/>
      <c r="B546" s="19"/>
      <c r="C546" s="19"/>
      <c r="D546" s="19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</row>
    <row r="547" spans="1:37" ht="12" customHeight="1">
      <c r="A547" s="1"/>
      <c r="B547" s="19"/>
      <c r="C547" s="19"/>
      <c r="D547" s="19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</row>
    <row r="548" spans="1:37" ht="12" customHeight="1">
      <c r="A548" s="1"/>
      <c r="B548" s="19"/>
      <c r="C548" s="19"/>
      <c r="D548" s="19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</row>
    <row r="549" spans="1:37" ht="12" customHeight="1">
      <c r="A549" s="1"/>
      <c r="B549" s="19"/>
      <c r="C549" s="19"/>
      <c r="D549" s="19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</row>
    <row r="550" spans="1:37" ht="12" customHeight="1">
      <c r="A550" s="1"/>
      <c r="B550" s="19"/>
      <c r="C550" s="19"/>
      <c r="D550" s="19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</row>
    <row r="551" spans="1:37" ht="12" customHeight="1">
      <c r="A551" s="1"/>
      <c r="B551" s="19"/>
      <c r="C551" s="19"/>
      <c r="D551" s="19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</row>
    <row r="552" spans="1:37" ht="12" customHeight="1">
      <c r="A552" s="1"/>
      <c r="B552" s="19"/>
      <c r="C552" s="19"/>
      <c r="D552" s="19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</row>
    <row r="553" spans="1:37" ht="12" customHeight="1">
      <c r="A553" s="1"/>
      <c r="B553" s="19"/>
      <c r="C553" s="19"/>
      <c r="D553" s="19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</row>
    <row r="554" spans="1:37" ht="12" customHeight="1">
      <c r="A554" s="1"/>
      <c r="B554" s="19"/>
      <c r="C554" s="19"/>
      <c r="D554" s="19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</row>
    <row r="555" spans="1:37" ht="12" customHeight="1">
      <c r="A555" s="1"/>
      <c r="B555" s="19"/>
      <c r="C555" s="19"/>
      <c r="D555" s="19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</row>
    <row r="556" spans="1:37" ht="12" customHeight="1">
      <c r="A556" s="1"/>
      <c r="B556" s="19"/>
      <c r="C556" s="19"/>
      <c r="D556" s="19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</row>
    <row r="557" spans="1:37" ht="12" customHeight="1">
      <c r="A557" s="1"/>
      <c r="B557" s="19"/>
      <c r="C557" s="19"/>
      <c r="D557" s="19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</row>
    <row r="558" spans="1:37" ht="12" customHeight="1">
      <c r="A558" s="1"/>
      <c r="B558" s="19"/>
      <c r="C558" s="19"/>
      <c r="D558" s="19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</row>
    <row r="559" spans="1:37" ht="12" customHeight="1">
      <c r="A559" s="1"/>
      <c r="B559" s="19"/>
      <c r="C559" s="19"/>
      <c r="D559" s="19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</row>
    <row r="560" spans="1:37" ht="12" customHeight="1">
      <c r="A560" s="1"/>
      <c r="B560" s="19"/>
      <c r="C560" s="19"/>
      <c r="D560" s="19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</row>
    <row r="561" spans="1:37" ht="12" customHeight="1">
      <c r="A561" s="1"/>
      <c r="B561" s="19"/>
      <c r="C561" s="19"/>
      <c r="D561" s="19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</row>
    <row r="562" spans="1:37" ht="12" customHeight="1">
      <c r="A562" s="1"/>
      <c r="B562" s="19"/>
      <c r="C562" s="19"/>
      <c r="D562" s="19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</row>
    <row r="563" spans="1:37" ht="12" customHeight="1">
      <c r="A563" s="1"/>
      <c r="B563" s="19"/>
      <c r="C563" s="19"/>
      <c r="D563" s="19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</row>
    <row r="564" spans="1:37" ht="12" customHeight="1">
      <c r="A564" s="1"/>
      <c r="B564" s="19"/>
      <c r="C564" s="19"/>
      <c r="D564" s="19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</row>
    <row r="565" spans="1:37" ht="12" customHeight="1">
      <c r="A565" s="1"/>
      <c r="B565" s="19"/>
      <c r="C565" s="19"/>
      <c r="D565" s="19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</row>
    <row r="566" spans="1:37" ht="12" customHeight="1">
      <c r="A566" s="1"/>
      <c r="B566" s="19"/>
      <c r="C566" s="19"/>
      <c r="D566" s="19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</row>
    <row r="567" spans="1:37" ht="12" customHeight="1">
      <c r="A567" s="1"/>
      <c r="B567" s="19"/>
      <c r="C567" s="19"/>
      <c r="D567" s="19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</row>
    <row r="568" spans="1:37" ht="12" customHeight="1">
      <c r="A568" s="1"/>
      <c r="B568" s="19"/>
      <c r="C568" s="19"/>
      <c r="D568" s="19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</row>
    <row r="569" spans="1:37" ht="12" customHeight="1">
      <c r="A569" s="1"/>
      <c r="B569" s="19"/>
      <c r="C569" s="19"/>
      <c r="D569" s="19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</row>
    <row r="570" spans="1:37" ht="12" customHeight="1">
      <c r="A570" s="1"/>
      <c r="B570" s="19"/>
      <c r="C570" s="19"/>
      <c r="D570" s="19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</row>
    <row r="571" spans="1:37" ht="12" customHeight="1">
      <c r="A571" s="1"/>
      <c r="B571" s="19"/>
      <c r="C571" s="19"/>
      <c r="D571" s="19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</row>
    <row r="572" spans="1:37" ht="12" customHeight="1">
      <c r="A572" s="1"/>
      <c r="B572" s="19"/>
      <c r="C572" s="19"/>
      <c r="D572" s="19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</row>
    <row r="573" spans="1:37" ht="12" customHeight="1">
      <c r="A573" s="1"/>
      <c r="B573" s="19"/>
      <c r="C573" s="19"/>
      <c r="D573" s="19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</row>
    <row r="574" spans="1:37" ht="12" customHeight="1">
      <c r="A574" s="1"/>
      <c r="B574" s="19"/>
      <c r="C574" s="19"/>
      <c r="D574" s="19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</row>
    <row r="575" spans="1:37" ht="12" customHeight="1">
      <c r="A575" s="1"/>
      <c r="B575" s="19"/>
      <c r="C575" s="19"/>
      <c r="D575" s="19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</row>
    <row r="576" spans="1:37" ht="12" customHeight="1">
      <c r="A576" s="1"/>
      <c r="B576" s="19"/>
      <c r="C576" s="19"/>
      <c r="D576" s="19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</row>
    <row r="577" spans="1:37" ht="12" customHeight="1">
      <c r="A577" s="1"/>
      <c r="B577" s="19"/>
      <c r="C577" s="19"/>
      <c r="D577" s="19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</row>
    <row r="578" spans="1:37" ht="12" customHeight="1">
      <c r="A578" s="1"/>
      <c r="B578" s="19"/>
      <c r="C578" s="19"/>
      <c r="D578" s="19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</row>
    <row r="579" spans="1:37" ht="12" customHeight="1">
      <c r="A579" s="1"/>
      <c r="B579" s="19"/>
      <c r="C579" s="19"/>
      <c r="D579" s="19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</row>
    <row r="580" spans="1:37" ht="12" customHeight="1">
      <c r="A580" s="1"/>
      <c r="B580" s="19"/>
      <c r="C580" s="19"/>
      <c r="D580" s="19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</row>
    <row r="581" spans="1:37" ht="12" customHeight="1">
      <c r="A581" s="1"/>
      <c r="B581" s="19"/>
      <c r="C581" s="19"/>
      <c r="D581" s="19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</row>
    <row r="582" spans="1:37" ht="12" customHeight="1">
      <c r="A582" s="1"/>
      <c r="B582" s="19"/>
      <c r="C582" s="19"/>
      <c r="D582" s="19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</row>
    <row r="583" spans="1:37" ht="12" customHeight="1">
      <c r="A583" s="1"/>
      <c r="B583" s="19"/>
      <c r="C583" s="19"/>
      <c r="D583" s="19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</row>
    <row r="584" spans="1:37" ht="12" customHeight="1">
      <c r="A584" s="1"/>
      <c r="B584" s="19"/>
      <c r="C584" s="19"/>
      <c r="D584" s="19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</row>
    <row r="585" spans="1:37" ht="12" customHeight="1">
      <c r="A585" s="1"/>
      <c r="B585" s="19"/>
      <c r="C585" s="19"/>
      <c r="D585" s="19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</row>
    <row r="586" spans="1:37" ht="12" customHeight="1">
      <c r="A586" s="1"/>
      <c r="B586" s="19"/>
      <c r="C586" s="19"/>
      <c r="D586" s="19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</row>
    <row r="587" spans="1:37" ht="12" customHeight="1">
      <c r="A587" s="1"/>
      <c r="B587" s="19"/>
      <c r="C587" s="19"/>
      <c r="D587" s="19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</row>
    <row r="588" spans="1:37" ht="12" customHeight="1">
      <c r="A588" s="1"/>
      <c r="B588" s="19"/>
      <c r="C588" s="19"/>
      <c r="D588" s="19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</row>
    <row r="589" spans="1:37" ht="12" customHeight="1">
      <c r="A589" s="1"/>
      <c r="B589" s="19"/>
      <c r="C589" s="19"/>
      <c r="D589" s="19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</row>
    <row r="590" spans="1:37" ht="12" customHeight="1">
      <c r="A590" s="1"/>
      <c r="B590" s="19"/>
      <c r="C590" s="19"/>
      <c r="D590" s="19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</row>
    <row r="591" spans="1:37" ht="12" customHeight="1">
      <c r="A591" s="1"/>
      <c r="B591" s="19"/>
      <c r="C591" s="19"/>
      <c r="D591" s="19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</row>
    <row r="592" spans="1:37" ht="12" customHeight="1">
      <c r="A592" s="1"/>
      <c r="B592" s="19"/>
      <c r="C592" s="19"/>
      <c r="D592" s="19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</row>
    <row r="593" spans="1:37" ht="12" customHeight="1">
      <c r="A593" s="1"/>
      <c r="B593" s="19"/>
      <c r="C593" s="19"/>
      <c r="D593" s="19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</row>
    <row r="594" spans="1:37" ht="12" customHeight="1">
      <c r="A594" s="1"/>
      <c r="B594" s="19"/>
      <c r="C594" s="19"/>
      <c r="D594" s="19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</row>
    <row r="595" spans="1:37" ht="12" customHeight="1">
      <c r="A595" s="1"/>
      <c r="B595" s="19"/>
      <c r="C595" s="19"/>
      <c r="D595" s="19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</row>
    <row r="596" spans="1:37" ht="12" customHeight="1">
      <c r="A596" s="1"/>
      <c r="B596" s="19"/>
      <c r="C596" s="19"/>
      <c r="D596" s="19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</row>
    <row r="597" spans="1:37" ht="12" customHeight="1">
      <c r="A597" s="1"/>
      <c r="B597" s="19"/>
      <c r="C597" s="19"/>
      <c r="D597" s="19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</row>
    <row r="598" spans="1:37" ht="12" customHeight="1">
      <c r="A598" s="1"/>
      <c r="B598" s="19"/>
      <c r="C598" s="19"/>
      <c r="D598" s="19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</row>
    <row r="599" spans="1:37" ht="12" customHeight="1">
      <c r="A599" s="1"/>
      <c r="B599" s="19"/>
      <c r="C599" s="19"/>
      <c r="D599" s="19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</row>
    <row r="600" spans="1:37" ht="12" customHeight="1">
      <c r="A600" s="1"/>
      <c r="B600" s="19"/>
      <c r="C600" s="19"/>
      <c r="D600" s="19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</row>
    <row r="601" spans="1:37" ht="12" customHeight="1">
      <c r="A601" s="1"/>
      <c r="B601" s="19"/>
      <c r="C601" s="19"/>
      <c r="D601" s="19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</row>
    <row r="602" spans="1:37" ht="12" customHeight="1">
      <c r="A602" s="1"/>
      <c r="B602" s="19"/>
      <c r="C602" s="19"/>
      <c r="D602" s="19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</row>
    <row r="603" spans="1:37" ht="12" customHeight="1">
      <c r="A603" s="1"/>
      <c r="B603" s="19"/>
      <c r="C603" s="19"/>
      <c r="D603" s="19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</row>
    <row r="604" spans="1:37" ht="12" customHeight="1">
      <c r="A604" s="1"/>
      <c r="B604" s="19"/>
      <c r="C604" s="19"/>
      <c r="D604" s="19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</row>
    <row r="605" spans="1:37" ht="12" customHeight="1">
      <c r="A605" s="1"/>
      <c r="B605" s="19"/>
      <c r="C605" s="19"/>
      <c r="D605" s="19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</row>
    <row r="606" spans="1:37" ht="12" customHeight="1">
      <c r="A606" s="1"/>
      <c r="B606" s="19"/>
      <c r="C606" s="19"/>
      <c r="D606" s="19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</row>
    <row r="607" spans="1:37" ht="12" customHeight="1">
      <c r="A607" s="1"/>
      <c r="B607" s="19"/>
      <c r="C607" s="19"/>
      <c r="D607" s="19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</row>
    <row r="608" spans="1:37" ht="12" customHeight="1">
      <c r="A608" s="1"/>
      <c r="B608" s="19"/>
      <c r="C608" s="19"/>
      <c r="D608" s="19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</row>
    <row r="609" spans="1:37" ht="12" customHeight="1">
      <c r="A609" s="1"/>
      <c r="B609" s="19"/>
      <c r="C609" s="19"/>
      <c r="D609" s="19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</row>
    <row r="610" spans="1:37" ht="12" customHeight="1">
      <c r="A610" s="1"/>
      <c r="B610" s="19"/>
      <c r="C610" s="19"/>
      <c r="D610" s="19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</row>
    <row r="611" spans="1:37" ht="12" customHeight="1">
      <c r="A611" s="1"/>
      <c r="B611" s="19"/>
      <c r="C611" s="19"/>
      <c r="D611" s="19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</row>
    <row r="612" spans="1:37" ht="12" customHeight="1">
      <c r="A612" s="1"/>
      <c r="B612" s="19"/>
      <c r="C612" s="19"/>
      <c r="D612" s="19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</row>
    <row r="613" spans="1:37" ht="12" customHeight="1">
      <c r="A613" s="1"/>
      <c r="B613" s="19"/>
      <c r="C613" s="19"/>
      <c r="D613" s="19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</row>
    <row r="614" spans="1:37" ht="12" customHeight="1">
      <c r="A614" s="1"/>
      <c r="B614" s="19"/>
      <c r="C614" s="19"/>
      <c r="D614" s="19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</row>
    <row r="615" spans="1:37" ht="12" customHeight="1">
      <c r="A615" s="1"/>
      <c r="B615" s="19"/>
      <c r="C615" s="19"/>
      <c r="D615" s="19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</row>
    <row r="616" spans="1:37" ht="12" customHeight="1">
      <c r="A616" s="1"/>
      <c r="B616" s="19"/>
      <c r="C616" s="19"/>
      <c r="D616" s="19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</row>
    <row r="617" spans="1:37" ht="12" customHeight="1">
      <c r="A617" s="1"/>
      <c r="B617" s="19"/>
      <c r="C617" s="19"/>
      <c r="D617" s="19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</row>
    <row r="618" spans="1:37" ht="12" customHeight="1">
      <c r="A618" s="1"/>
      <c r="B618" s="19"/>
      <c r="C618" s="19"/>
      <c r="D618" s="19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</row>
    <row r="619" spans="1:37" ht="12" customHeight="1">
      <c r="A619" s="1"/>
      <c r="B619" s="19"/>
      <c r="C619" s="19"/>
      <c r="D619" s="19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</row>
    <row r="620" spans="1:37" ht="12" customHeight="1">
      <c r="A620" s="1"/>
      <c r="B620" s="19"/>
      <c r="C620" s="19"/>
      <c r="D620" s="19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</row>
    <row r="621" spans="1:37" ht="12" customHeight="1">
      <c r="A621" s="1"/>
      <c r="B621" s="19"/>
      <c r="C621" s="19"/>
      <c r="D621" s="19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</row>
    <row r="622" spans="1:37" ht="12" customHeight="1">
      <c r="A622" s="1"/>
      <c r="B622" s="19"/>
      <c r="C622" s="19"/>
      <c r="D622" s="19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</row>
    <row r="623" spans="1:37" ht="12" customHeight="1">
      <c r="A623" s="1"/>
      <c r="B623" s="19"/>
      <c r="C623" s="19"/>
      <c r="D623" s="19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</row>
    <row r="624" spans="1:37" ht="12" customHeight="1">
      <c r="A624" s="1"/>
      <c r="B624" s="19"/>
      <c r="C624" s="19"/>
      <c r="D624" s="19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</row>
    <row r="625" spans="1:37" ht="12" customHeight="1">
      <c r="A625" s="1"/>
      <c r="B625" s="19"/>
      <c r="C625" s="19"/>
      <c r="D625" s="19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</row>
    <row r="626" spans="1:37" ht="12" customHeight="1">
      <c r="A626" s="1"/>
      <c r="B626" s="19"/>
      <c r="C626" s="19"/>
      <c r="D626" s="19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</row>
    <row r="627" spans="1:37" ht="12" customHeight="1">
      <c r="A627" s="1"/>
      <c r="B627" s="19"/>
      <c r="C627" s="19"/>
      <c r="D627" s="19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</row>
    <row r="628" spans="1:37" ht="12" customHeight="1">
      <c r="A628" s="1"/>
      <c r="B628" s="19"/>
      <c r="C628" s="19"/>
      <c r="D628" s="19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</row>
    <row r="629" spans="1:37" ht="12" customHeight="1">
      <c r="A629" s="1"/>
      <c r="B629" s="19"/>
      <c r="C629" s="19"/>
      <c r="D629" s="19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</row>
    <row r="630" spans="1:37" ht="12" customHeight="1">
      <c r="A630" s="1"/>
      <c r="B630" s="19"/>
      <c r="C630" s="19"/>
      <c r="D630" s="19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</row>
    <row r="631" spans="1:37" ht="12" customHeight="1">
      <c r="A631" s="1"/>
      <c r="B631" s="19"/>
      <c r="C631" s="19"/>
      <c r="D631" s="19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</row>
    <row r="632" spans="1:37" ht="12" customHeight="1">
      <c r="A632" s="1"/>
      <c r="B632" s="19"/>
      <c r="C632" s="19"/>
      <c r="D632" s="19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</row>
    <row r="633" spans="1:37" ht="12" customHeight="1">
      <c r="A633" s="1"/>
      <c r="B633" s="19"/>
      <c r="C633" s="19"/>
      <c r="D633" s="19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</row>
    <row r="634" spans="1:37" ht="12" customHeight="1">
      <c r="A634" s="1"/>
      <c r="B634" s="19"/>
      <c r="C634" s="19"/>
      <c r="D634" s="19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</row>
    <row r="635" spans="1:37" ht="12" customHeight="1">
      <c r="A635" s="1"/>
      <c r="B635" s="19"/>
      <c r="C635" s="19"/>
      <c r="D635" s="19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</row>
    <row r="636" spans="1:37" ht="12" customHeight="1">
      <c r="A636" s="1"/>
      <c r="B636" s="19"/>
      <c r="C636" s="19"/>
      <c r="D636" s="19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</row>
    <row r="637" spans="1:37" ht="12" customHeight="1">
      <c r="A637" s="1"/>
      <c r="B637" s="19"/>
      <c r="C637" s="19"/>
      <c r="D637" s="19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</row>
    <row r="638" spans="1:37" ht="12" customHeight="1">
      <c r="A638" s="1"/>
      <c r="B638" s="19"/>
      <c r="C638" s="19"/>
      <c r="D638" s="19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</row>
    <row r="639" spans="1:37" ht="12" customHeight="1">
      <c r="A639" s="1"/>
      <c r="B639" s="19"/>
      <c r="C639" s="19"/>
      <c r="D639" s="19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</row>
    <row r="640" spans="1:37" ht="12" customHeight="1">
      <c r="A640" s="1"/>
      <c r="B640" s="19"/>
      <c r="C640" s="19"/>
      <c r="D640" s="19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</row>
    <row r="641" spans="1:37" ht="12" customHeight="1">
      <c r="A641" s="1"/>
      <c r="B641" s="19"/>
      <c r="C641" s="19"/>
      <c r="D641" s="19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</row>
    <row r="642" spans="1:37" ht="12" customHeight="1">
      <c r="A642" s="1"/>
      <c r="B642" s="19"/>
      <c r="C642" s="19"/>
      <c r="D642" s="19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</row>
    <row r="643" spans="1:37" ht="12" customHeight="1">
      <c r="A643" s="1"/>
      <c r="B643" s="19"/>
      <c r="C643" s="19"/>
      <c r="D643" s="19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</row>
    <row r="644" spans="1:37" ht="12" customHeight="1">
      <c r="A644" s="1"/>
      <c r="B644" s="19"/>
      <c r="C644" s="19"/>
      <c r="D644" s="19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</row>
    <row r="645" spans="1:37" ht="12" customHeight="1">
      <c r="A645" s="1"/>
      <c r="B645" s="19"/>
      <c r="C645" s="19"/>
      <c r="D645" s="19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</row>
    <row r="646" spans="1:37" ht="12" customHeight="1">
      <c r="A646" s="1"/>
      <c r="B646" s="19"/>
      <c r="C646" s="19"/>
      <c r="D646" s="19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</row>
    <row r="647" spans="1:37" ht="12" customHeight="1">
      <c r="A647" s="1"/>
      <c r="B647" s="19"/>
      <c r="C647" s="19"/>
      <c r="D647" s="19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</row>
    <row r="648" spans="1:37" ht="12" customHeight="1">
      <c r="A648" s="1"/>
      <c r="B648" s="19"/>
      <c r="C648" s="19"/>
      <c r="D648" s="19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</row>
    <row r="649" spans="1:37" ht="12" customHeight="1">
      <c r="A649" s="1"/>
      <c r="B649" s="19"/>
      <c r="C649" s="19"/>
      <c r="D649" s="19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</row>
    <row r="650" spans="1:37" ht="12" customHeight="1">
      <c r="A650" s="1"/>
      <c r="B650" s="19"/>
      <c r="C650" s="19"/>
      <c r="D650" s="19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</row>
    <row r="651" spans="1:37" ht="12" customHeight="1">
      <c r="A651" s="1"/>
      <c r="B651" s="19"/>
      <c r="C651" s="19"/>
      <c r="D651" s="19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</row>
    <row r="652" spans="1:37" ht="12" customHeight="1">
      <c r="A652" s="1"/>
      <c r="B652" s="19"/>
      <c r="C652" s="19"/>
      <c r="D652" s="19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</row>
    <row r="653" spans="1:37" ht="12" customHeight="1">
      <c r="A653" s="1"/>
      <c r="B653" s="19"/>
      <c r="C653" s="19"/>
      <c r="D653" s="19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</row>
    <row r="654" spans="1:37" ht="12" customHeight="1">
      <c r="A654" s="1"/>
      <c r="B654" s="19"/>
      <c r="C654" s="19"/>
      <c r="D654" s="19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</row>
    <row r="655" spans="1:37" ht="12" customHeight="1">
      <c r="A655" s="1"/>
      <c r="B655" s="19"/>
      <c r="C655" s="19"/>
      <c r="D655" s="19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</row>
    <row r="656" spans="1:37" ht="12" customHeight="1">
      <c r="A656" s="1"/>
      <c r="B656" s="19"/>
      <c r="C656" s="19"/>
      <c r="D656" s="19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</row>
    <row r="657" spans="1:37" ht="12" customHeight="1">
      <c r="A657" s="1"/>
      <c r="B657" s="19"/>
      <c r="C657" s="19"/>
      <c r="D657" s="19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</row>
    <row r="658" spans="1:37" ht="12" customHeight="1">
      <c r="A658" s="1"/>
      <c r="B658" s="19"/>
      <c r="C658" s="19"/>
      <c r="D658" s="19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</row>
    <row r="659" spans="1:37" ht="12" customHeight="1">
      <c r="A659" s="1"/>
      <c r="B659" s="19"/>
      <c r="C659" s="19"/>
      <c r="D659" s="19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</row>
    <row r="660" spans="1:37" ht="12" customHeight="1">
      <c r="A660" s="1"/>
      <c r="B660" s="19"/>
      <c r="C660" s="19"/>
      <c r="D660" s="19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</row>
    <row r="661" spans="1:37" ht="12" customHeight="1">
      <c r="A661" s="1"/>
      <c r="B661" s="19"/>
      <c r="C661" s="19"/>
      <c r="D661" s="19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</row>
    <row r="662" spans="1:37" ht="12" customHeight="1">
      <c r="A662" s="1"/>
      <c r="B662" s="19"/>
      <c r="C662" s="19"/>
      <c r="D662" s="19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</row>
    <row r="663" spans="1:37" ht="12" customHeight="1">
      <c r="A663" s="1"/>
      <c r="B663" s="19"/>
      <c r="C663" s="19"/>
      <c r="D663" s="19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</row>
    <row r="664" spans="1:37" ht="12" customHeight="1">
      <c r="A664" s="1"/>
      <c r="B664" s="19"/>
      <c r="C664" s="19"/>
      <c r="D664" s="19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</row>
    <row r="665" spans="1:37" ht="12" customHeight="1">
      <c r="A665" s="1"/>
      <c r="B665" s="19"/>
      <c r="C665" s="19"/>
      <c r="D665" s="19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</row>
    <row r="666" spans="1:37" ht="12" customHeight="1">
      <c r="A666" s="1"/>
      <c r="B666" s="19"/>
      <c r="C666" s="19"/>
      <c r="D666" s="19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</row>
    <row r="667" spans="1:37" ht="12" customHeight="1">
      <c r="A667" s="1"/>
      <c r="B667" s="19"/>
      <c r="C667" s="19"/>
      <c r="D667" s="19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</row>
    <row r="668" spans="1:37" ht="12" customHeight="1">
      <c r="A668" s="1"/>
      <c r="B668" s="19"/>
      <c r="C668" s="19"/>
      <c r="D668" s="19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</row>
    <row r="669" spans="1:37" ht="12" customHeight="1">
      <c r="A669" s="1"/>
      <c r="B669" s="19"/>
      <c r="C669" s="19"/>
      <c r="D669" s="19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</row>
    <row r="670" spans="1:37" ht="12" customHeight="1">
      <c r="A670" s="1"/>
      <c r="B670" s="19"/>
      <c r="C670" s="19"/>
      <c r="D670" s="19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</row>
    <row r="671" spans="1:37" ht="12" customHeight="1">
      <c r="A671" s="1"/>
      <c r="B671" s="19"/>
      <c r="C671" s="19"/>
      <c r="D671" s="19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</row>
    <row r="672" spans="1:37" ht="12" customHeight="1">
      <c r="A672" s="1"/>
      <c r="B672" s="19"/>
      <c r="C672" s="19"/>
      <c r="D672" s="19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</row>
    <row r="673" spans="1:37" ht="12" customHeight="1">
      <c r="A673" s="1"/>
      <c r="B673" s="19"/>
      <c r="C673" s="19"/>
      <c r="D673" s="19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</row>
    <row r="674" spans="1:37" ht="12" customHeight="1">
      <c r="A674" s="1"/>
      <c r="B674" s="19"/>
      <c r="C674" s="19"/>
      <c r="D674" s="19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</row>
    <row r="675" spans="1:37" ht="12" customHeight="1">
      <c r="A675" s="1"/>
      <c r="B675" s="19"/>
      <c r="C675" s="19"/>
      <c r="D675" s="19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</row>
    <row r="676" spans="1:37" ht="12" customHeight="1">
      <c r="A676" s="1"/>
      <c r="B676" s="19"/>
      <c r="C676" s="19"/>
      <c r="D676" s="19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</row>
    <row r="677" spans="1:37" ht="12" customHeight="1">
      <c r="A677" s="1"/>
      <c r="B677" s="19"/>
      <c r="C677" s="19"/>
      <c r="D677" s="19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</row>
    <row r="678" spans="1:37" ht="12" customHeight="1">
      <c r="A678" s="1"/>
      <c r="B678" s="19"/>
      <c r="C678" s="19"/>
      <c r="D678" s="19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</row>
    <row r="679" spans="1:37" ht="12" customHeight="1">
      <c r="A679" s="1"/>
      <c r="B679" s="19"/>
      <c r="C679" s="19"/>
      <c r="D679" s="19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</row>
    <row r="680" spans="1:37" ht="12" customHeight="1">
      <c r="A680" s="1"/>
      <c r="B680" s="19"/>
      <c r="C680" s="19"/>
      <c r="D680" s="19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</row>
    <row r="681" spans="1:37" ht="12" customHeight="1">
      <c r="A681" s="1"/>
      <c r="B681" s="19"/>
      <c r="C681" s="19"/>
      <c r="D681" s="19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</row>
    <row r="682" spans="1:37" ht="12" customHeight="1">
      <c r="A682" s="1"/>
      <c r="B682" s="19"/>
      <c r="C682" s="19"/>
      <c r="D682" s="19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</row>
    <row r="683" spans="1:37" ht="12" customHeight="1">
      <c r="A683" s="1"/>
      <c r="B683" s="19"/>
      <c r="C683" s="19"/>
      <c r="D683" s="19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</row>
    <row r="684" spans="1:37" ht="12" customHeight="1">
      <c r="A684" s="1"/>
      <c r="B684" s="19"/>
      <c r="C684" s="19"/>
      <c r="D684" s="19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</row>
    <row r="685" spans="1:37" ht="12" customHeight="1">
      <c r="A685" s="1"/>
      <c r="B685" s="19"/>
      <c r="C685" s="19"/>
      <c r="D685" s="19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</row>
    <row r="686" spans="1:37" ht="12" customHeight="1">
      <c r="A686" s="1"/>
      <c r="B686" s="19"/>
      <c r="C686" s="19"/>
      <c r="D686" s="19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</row>
    <row r="687" spans="1:37" ht="12" customHeight="1">
      <c r="A687" s="1"/>
      <c r="B687" s="19"/>
      <c r="C687" s="19"/>
      <c r="D687" s="19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</row>
    <row r="688" spans="1:37" ht="12" customHeight="1">
      <c r="A688" s="1"/>
      <c r="B688" s="19"/>
      <c r="C688" s="19"/>
      <c r="D688" s="19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</row>
    <row r="689" spans="1:37" ht="12" customHeight="1">
      <c r="A689" s="1"/>
      <c r="B689" s="19"/>
      <c r="C689" s="19"/>
      <c r="D689" s="19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</row>
    <row r="690" spans="1:37" ht="12" customHeight="1">
      <c r="A690" s="1"/>
      <c r="B690" s="19"/>
      <c r="C690" s="19"/>
      <c r="D690" s="19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</row>
    <row r="691" spans="1:37" ht="12" customHeight="1">
      <c r="A691" s="1"/>
      <c r="B691" s="19"/>
      <c r="C691" s="19"/>
      <c r="D691" s="19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</row>
    <row r="692" spans="1:37" ht="12" customHeight="1">
      <c r="A692" s="1"/>
      <c r="B692" s="19"/>
      <c r="C692" s="19"/>
      <c r="D692" s="19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</row>
    <row r="693" spans="1:37" ht="12" customHeight="1">
      <c r="A693" s="1"/>
      <c r="B693" s="19"/>
      <c r="C693" s="19"/>
      <c r="D693" s="19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</row>
    <row r="694" spans="1:37" ht="12" customHeight="1">
      <c r="A694" s="1"/>
      <c r="B694" s="19"/>
      <c r="C694" s="19"/>
      <c r="D694" s="19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</row>
    <row r="695" spans="1:37" ht="12" customHeight="1">
      <c r="A695" s="1"/>
      <c r="B695" s="19"/>
      <c r="C695" s="19"/>
      <c r="D695" s="19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</row>
    <row r="696" spans="1:37" ht="12" customHeight="1">
      <c r="A696" s="1"/>
      <c r="B696" s="19"/>
      <c r="C696" s="19"/>
      <c r="D696" s="19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</row>
    <row r="697" spans="1:37" ht="12" customHeight="1">
      <c r="A697" s="1"/>
      <c r="B697" s="19"/>
      <c r="C697" s="19"/>
      <c r="D697" s="19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</row>
    <row r="698" spans="1:37" ht="12" customHeight="1">
      <c r="A698" s="1"/>
      <c r="B698" s="19"/>
      <c r="C698" s="19"/>
      <c r="D698" s="19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</row>
    <row r="699" spans="1:37" ht="12" customHeight="1">
      <c r="A699" s="1"/>
      <c r="B699" s="19"/>
      <c r="C699" s="19"/>
      <c r="D699" s="19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</row>
    <row r="700" spans="1:37" ht="12" customHeight="1">
      <c r="A700" s="1"/>
      <c r="B700" s="19"/>
      <c r="C700" s="19"/>
      <c r="D700" s="19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</row>
    <row r="701" spans="1:37" ht="12" customHeight="1">
      <c r="A701" s="1"/>
      <c r="B701" s="19"/>
      <c r="C701" s="19"/>
      <c r="D701" s="19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</row>
    <row r="702" spans="1:37" ht="12" customHeight="1">
      <c r="A702" s="1"/>
      <c r="B702" s="19"/>
      <c r="C702" s="19"/>
      <c r="D702" s="19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</row>
    <row r="703" spans="1:37" ht="12" customHeight="1">
      <c r="A703" s="1"/>
      <c r="B703" s="19"/>
      <c r="C703" s="19"/>
      <c r="D703" s="19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</row>
    <row r="704" spans="1:37" ht="12" customHeight="1">
      <c r="A704" s="1"/>
      <c r="B704" s="19"/>
      <c r="C704" s="19"/>
      <c r="D704" s="19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</row>
    <row r="705" spans="1:37" ht="12" customHeight="1">
      <c r="A705" s="1"/>
      <c r="B705" s="19"/>
      <c r="C705" s="19"/>
      <c r="D705" s="19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</row>
    <row r="706" spans="1:37" ht="12" customHeight="1">
      <c r="A706" s="1"/>
      <c r="B706" s="19"/>
      <c r="C706" s="19"/>
      <c r="D706" s="19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</row>
    <row r="707" spans="1:37" ht="12" customHeight="1">
      <c r="A707" s="1"/>
      <c r="B707" s="19"/>
      <c r="C707" s="19"/>
      <c r="D707" s="19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</row>
    <row r="708" spans="1:37" ht="12" customHeight="1">
      <c r="A708" s="1"/>
      <c r="B708" s="19"/>
      <c r="C708" s="19"/>
      <c r="D708" s="19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</row>
    <row r="709" spans="1:37" ht="12" customHeight="1">
      <c r="A709" s="1"/>
      <c r="B709" s="19"/>
      <c r="C709" s="19"/>
      <c r="D709" s="19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</row>
    <row r="710" spans="1:37" ht="12" customHeight="1">
      <c r="A710" s="1"/>
      <c r="B710" s="19"/>
      <c r="C710" s="19"/>
      <c r="D710" s="19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</row>
    <row r="711" spans="1:37" ht="12" customHeight="1">
      <c r="A711" s="1"/>
      <c r="B711" s="19"/>
      <c r="C711" s="19"/>
      <c r="D711" s="19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</row>
    <row r="712" spans="1:37" ht="12" customHeight="1">
      <c r="A712" s="1"/>
      <c r="B712" s="19"/>
      <c r="C712" s="19"/>
      <c r="D712" s="19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</row>
    <row r="713" spans="1:37" ht="12" customHeight="1">
      <c r="A713" s="1"/>
      <c r="B713" s="19"/>
      <c r="C713" s="19"/>
      <c r="D713" s="19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</row>
    <row r="714" spans="1:37" ht="12" customHeight="1">
      <c r="A714" s="1"/>
      <c r="B714" s="19"/>
      <c r="C714" s="19"/>
      <c r="D714" s="19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</row>
    <row r="715" spans="1:37" ht="12" customHeight="1">
      <c r="A715" s="1"/>
      <c r="B715" s="19"/>
      <c r="C715" s="19"/>
      <c r="D715" s="19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</row>
    <row r="716" spans="1:37" ht="12" customHeight="1">
      <c r="A716" s="1"/>
      <c r="B716" s="19"/>
      <c r="C716" s="19"/>
      <c r="D716" s="19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</row>
    <row r="717" spans="1:37" ht="12" customHeight="1">
      <c r="A717" s="1"/>
      <c r="B717" s="19"/>
      <c r="C717" s="19"/>
      <c r="D717" s="19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</row>
    <row r="718" spans="1:37" ht="12" customHeight="1">
      <c r="A718" s="1"/>
      <c r="B718" s="19"/>
      <c r="C718" s="19"/>
      <c r="D718" s="19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</row>
    <row r="719" spans="1:37" ht="12" customHeight="1">
      <c r="A719" s="1"/>
      <c r="B719" s="19"/>
      <c r="C719" s="19"/>
      <c r="D719" s="19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</row>
    <row r="720" spans="1:37" ht="12" customHeight="1">
      <c r="A720" s="1"/>
      <c r="B720" s="19"/>
      <c r="C720" s="19"/>
      <c r="D720" s="19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</row>
    <row r="721" spans="1:37" ht="12" customHeight="1">
      <c r="A721" s="1"/>
      <c r="B721" s="19"/>
      <c r="C721" s="19"/>
      <c r="D721" s="19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</row>
    <row r="722" spans="1:37" ht="12" customHeight="1">
      <c r="A722" s="1"/>
      <c r="B722" s="19"/>
      <c r="C722" s="19"/>
      <c r="D722" s="19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</row>
    <row r="723" spans="1:37" ht="12" customHeight="1">
      <c r="A723" s="1"/>
      <c r="B723" s="19"/>
      <c r="C723" s="19"/>
      <c r="D723" s="19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</row>
    <row r="724" spans="1:37" ht="12" customHeight="1">
      <c r="A724" s="1"/>
      <c r="B724" s="19"/>
      <c r="C724" s="19"/>
      <c r="D724" s="19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</row>
    <row r="725" spans="1:37" ht="12" customHeight="1">
      <c r="A725" s="1"/>
      <c r="B725" s="19"/>
      <c r="C725" s="19"/>
      <c r="D725" s="19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</row>
    <row r="726" spans="1:37" ht="12" customHeight="1">
      <c r="A726" s="1"/>
      <c r="B726" s="19"/>
      <c r="C726" s="19"/>
      <c r="D726" s="19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</row>
    <row r="727" spans="1:37" ht="12" customHeight="1">
      <c r="A727" s="1"/>
      <c r="B727" s="19"/>
      <c r="C727" s="19"/>
      <c r="D727" s="19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</row>
    <row r="728" spans="1:37" ht="12" customHeight="1">
      <c r="A728" s="1"/>
      <c r="B728" s="19"/>
      <c r="C728" s="19"/>
      <c r="D728" s="19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</row>
    <row r="729" spans="1:37" ht="12" customHeight="1">
      <c r="A729" s="1"/>
      <c r="B729" s="19"/>
      <c r="C729" s="19"/>
      <c r="D729" s="19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</row>
    <row r="730" spans="1:37" ht="12" customHeight="1">
      <c r="A730" s="1"/>
      <c r="B730" s="19"/>
      <c r="C730" s="19"/>
      <c r="D730" s="19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</row>
    <row r="731" spans="1:37" ht="12" customHeight="1">
      <c r="A731" s="1"/>
      <c r="B731" s="19"/>
      <c r="C731" s="19"/>
      <c r="D731" s="19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</row>
    <row r="732" spans="1:37" ht="12" customHeight="1">
      <c r="A732" s="1"/>
      <c r="B732" s="19"/>
      <c r="C732" s="19"/>
      <c r="D732" s="19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</row>
    <row r="733" spans="1:37" ht="12" customHeight="1">
      <c r="A733" s="1"/>
      <c r="B733" s="19"/>
      <c r="C733" s="19"/>
      <c r="D733" s="19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</row>
    <row r="734" spans="1:37" ht="12" customHeight="1">
      <c r="A734" s="1"/>
      <c r="B734" s="19"/>
      <c r="C734" s="19"/>
      <c r="D734" s="19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</row>
    <row r="735" spans="1:37" ht="12" customHeight="1">
      <c r="A735" s="1"/>
      <c r="B735" s="19"/>
      <c r="C735" s="19"/>
      <c r="D735" s="19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</row>
    <row r="736" spans="1:37" ht="12" customHeight="1">
      <c r="A736" s="1"/>
      <c r="B736" s="19"/>
      <c r="C736" s="19"/>
      <c r="D736" s="19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</row>
    <row r="737" spans="1:37" ht="12" customHeight="1">
      <c r="A737" s="1"/>
      <c r="B737" s="19"/>
      <c r="C737" s="19"/>
      <c r="D737" s="19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</row>
    <row r="738" spans="1:37" ht="12" customHeight="1">
      <c r="A738" s="1"/>
      <c r="B738" s="19"/>
      <c r="C738" s="19"/>
      <c r="D738" s="19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</row>
    <row r="739" spans="1:37" ht="12" customHeight="1">
      <c r="A739" s="1"/>
      <c r="B739" s="19"/>
      <c r="C739" s="19"/>
      <c r="D739" s="19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</row>
    <row r="740" spans="1:37" ht="12" customHeight="1">
      <c r="A740" s="1"/>
      <c r="B740" s="19"/>
      <c r="C740" s="19"/>
      <c r="D740" s="19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</row>
    <row r="741" spans="1:37" ht="12" customHeight="1">
      <c r="A741" s="1"/>
      <c r="B741" s="19"/>
      <c r="C741" s="19"/>
      <c r="D741" s="19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</row>
    <row r="742" spans="1:37" ht="12" customHeight="1">
      <c r="A742" s="1"/>
      <c r="B742" s="19"/>
      <c r="C742" s="19"/>
      <c r="D742" s="19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</row>
    <row r="743" spans="1:37" ht="12" customHeight="1">
      <c r="A743" s="1"/>
      <c r="B743" s="19"/>
      <c r="C743" s="19"/>
      <c r="D743" s="19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</row>
    <row r="744" spans="1:37" ht="12" customHeight="1">
      <c r="A744" s="1"/>
      <c r="B744" s="19"/>
      <c r="C744" s="19"/>
      <c r="D744" s="19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</row>
    <row r="745" spans="1:37" ht="12" customHeight="1">
      <c r="A745" s="1"/>
      <c r="B745" s="19"/>
      <c r="C745" s="19"/>
      <c r="D745" s="19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</row>
    <row r="746" spans="1:37" ht="12" customHeight="1">
      <c r="A746" s="1"/>
      <c r="B746" s="19"/>
      <c r="C746" s="19"/>
      <c r="D746" s="19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</row>
    <row r="747" spans="1:37" ht="12" customHeight="1">
      <c r="A747" s="1"/>
      <c r="B747" s="19"/>
      <c r="C747" s="19"/>
      <c r="D747" s="19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</row>
    <row r="748" spans="1:37" ht="12" customHeight="1">
      <c r="A748" s="1"/>
      <c r="B748" s="19"/>
      <c r="C748" s="19"/>
      <c r="D748" s="19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</row>
    <row r="749" spans="1:37" ht="12" customHeight="1">
      <c r="A749" s="1"/>
      <c r="B749" s="19"/>
      <c r="C749" s="19"/>
      <c r="D749" s="19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</row>
    <row r="750" spans="1:37" ht="12" customHeight="1">
      <c r="A750" s="1"/>
      <c r="B750" s="19"/>
      <c r="C750" s="19"/>
      <c r="D750" s="19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</row>
    <row r="751" spans="1:37" ht="12" customHeight="1">
      <c r="A751" s="1"/>
      <c r="B751" s="19"/>
      <c r="C751" s="19"/>
      <c r="D751" s="19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</row>
    <row r="752" spans="1:37" ht="12" customHeight="1">
      <c r="A752" s="1"/>
      <c r="B752" s="19"/>
      <c r="C752" s="19"/>
      <c r="D752" s="19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</row>
    <row r="753" spans="1:37" ht="12" customHeight="1">
      <c r="A753" s="1"/>
      <c r="B753" s="19"/>
      <c r="C753" s="19"/>
      <c r="D753" s="19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</row>
    <row r="754" spans="1:37" ht="12" customHeight="1">
      <c r="A754" s="1"/>
      <c r="B754" s="19"/>
      <c r="C754" s="19"/>
      <c r="D754" s="19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</row>
    <row r="755" spans="1:37" ht="12" customHeight="1">
      <c r="A755" s="1"/>
      <c r="B755" s="19"/>
      <c r="C755" s="19"/>
      <c r="D755" s="19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</row>
    <row r="756" spans="1:37" ht="12" customHeight="1">
      <c r="A756" s="1"/>
      <c r="B756" s="19"/>
      <c r="C756" s="19"/>
      <c r="D756" s="19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</row>
    <row r="757" spans="1:37" ht="12" customHeight="1">
      <c r="A757" s="1"/>
      <c r="B757" s="19"/>
      <c r="C757" s="19"/>
      <c r="D757" s="19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</row>
    <row r="758" spans="1:37" ht="12" customHeight="1">
      <c r="A758" s="1"/>
      <c r="B758" s="19"/>
      <c r="C758" s="19"/>
      <c r="D758" s="19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</row>
    <row r="759" spans="1:37" ht="12" customHeight="1">
      <c r="A759" s="1"/>
      <c r="B759" s="19"/>
      <c r="C759" s="19"/>
      <c r="D759" s="19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</row>
    <row r="760" spans="1:37" ht="12" customHeight="1">
      <c r="A760" s="1"/>
      <c r="B760" s="19"/>
      <c r="C760" s="19"/>
      <c r="D760" s="19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</row>
    <row r="761" spans="1:37" ht="12" customHeight="1">
      <c r="A761" s="1"/>
      <c r="B761" s="19"/>
      <c r="C761" s="19"/>
      <c r="D761" s="19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</row>
    <row r="762" spans="1:37" ht="12" customHeight="1">
      <c r="A762" s="1"/>
      <c r="B762" s="19"/>
      <c r="C762" s="19"/>
      <c r="D762" s="19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</row>
    <row r="763" spans="1:37" ht="12" customHeight="1">
      <c r="A763" s="1"/>
      <c r="B763" s="19"/>
      <c r="C763" s="19"/>
      <c r="D763" s="19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</row>
    <row r="764" spans="1:37" ht="12" customHeight="1">
      <c r="A764" s="1"/>
      <c r="B764" s="19"/>
      <c r="C764" s="19"/>
      <c r="D764" s="19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</row>
    <row r="765" spans="1:37" ht="12" customHeight="1">
      <c r="A765" s="1"/>
      <c r="B765" s="19"/>
      <c r="C765" s="19"/>
      <c r="D765" s="19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</row>
    <row r="766" spans="1:37" ht="12" customHeight="1">
      <c r="A766" s="1"/>
      <c r="B766" s="19"/>
      <c r="C766" s="19"/>
      <c r="D766" s="19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</row>
    <row r="767" spans="1:37" ht="12" customHeight="1">
      <c r="A767" s="1"/>
      <c r="B767" s="19"/>
      <c r="C767" s="19"/>
      <c r="D767" s="19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</row>
    <row r="768" spans="1:37" ht="12" customHeight="1">
      <c r="A768" s="1"/>
      <c r="B768" s="19"/>
      <c r="C768" s="19"/>
      <c r="D768" s="19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</row>
    <row r="769" spans="1:37" ht="12" customHeight="1">
      <c r="A769" s="1"/>
      <c r="B769" s="19"/>
      <c r="C769" s="19"/>
      <c r="D769" s="19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</row>
    <row r="770" spans="1:37" ht="12" customHeight="1">
      <c r="A770" s="1"/>
      <c r="B770" s="19"/>
      <c r="C770" s="19"/>
      <c r="D770" s="19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</row>
    <row r="771" spans="1:37" ht="12" customHeight="1">
      <c r="A771" s="1"/>
      <c r="B771" s="19"/>
      <c r="C771" s="19"/>
      <c r="D771" s="19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</row>
    <row r="772" spans="1:37" ht="12" customHeight="1">
      <c r="A772" s="1"/>
      <c r="B772" s="19"/>
      <c r="C772" s="19"/>
      <c r="D772" s="19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</row>
    <row r="773" spans="1:37" ht="12" customHeight="1">
      <c r="A773" s="1"/>
      <c r="B773" s="19"/>
      <c r="C773" s="19"/>
      <c r="D773" s="19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</row>
    <row r="774" spans="1:37" ht="12" customHeight="1">
      <c r="A774" s="1"/>
      <c r="B774" s="19"/>
      <c r="C774" s="19"/>
      <c r="D774" s="19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</row>
    <row r="775" spans="1:37" ht="12" customHeight="1">
      <c r="A775" s="1"/>
      <c r="B775" s="19"/>
      <c r="C775" s="19"/>
      <c r="D775" s="19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</row>
    <row r="776" spans="1:37" ht="12" customHeight="1">
      <c r="A776" s="1"/>
      <c r="B776" s="19"/>
      <c r="C776" s="19"/>
      <c r="D776" s="19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</row>
    <row r="777" spans="1:37" ht="12" customHeight="1">
      <c r="A777" s="1"/>
      <c r="B777" s="19"/>
      <c r="C777" s="19"/>
      <c r="D777" s="19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</row>
    <row r="778" spans="1:37" ht="12" customHeight="1">
      <c r="A778" s="1"/>
      <c r="B778" s="19"/>
      <c r="C778" s="19"/>
      <c r="D778" s="19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</row>
    <row r="779" spans="1:37" ht="12" customHeight="1">
      <c r="A779" s="1"/>
      <c r="B779" s="19"/>
      <c r="C779" s="19"/>
      <c r="D779" s="19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</row>
    <row r="780" spans="1:37" ht="12" customHeight="1">
      <c r="A780" s="1"/>
      <c r="B780" s="19"/>
      <c r="C780" s="19"/>
      <c r="D780" s="19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</row>
    <row r="781" spans="1:37" ht="12" customHeight="1">
      <c r="A781" s="1"/>
      <c r="B781" s="19"/>
      <c r="C781" s="19"/>
      <c r="D781" s="19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</row>
    <row r="782" spans="1:37" ht="12" customHeight="1">
      <c r="A782" s="1"/>
      <c r="B782" s="19"/>
      <c r="C782" s="19"/>
      <c r="D782" s="19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</row>
    <row r="783" spans="1:37" ht="12" customHeight="1">
      <c r="A783" s="1"/>
      <c r="B783" s="19"/>
      <c r="C783" s="19"/>
      <c r="D783" s="19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</row>
    <row r="784" spans="1:37" ht="12" customHeight="1">
      <c r="A784" s="1"/>
      <c r="B784" s="19"/>
      <c r="C784" s="19"/>
      <c r="D784" s="19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</row>
    <row r="785" spans="1:37" ht="12" customHeight="1">
      <c r="A785" s="1"/>
      <c r="B785" s="19"/>
      <c r="C785" s="19"/>
      <c r="D785" s="19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</row>
    <row r="786" spans="1:37" ht="12" customHeight="1">
      <c r="A786" s="1"/>
      <c r="B786" s="19"/>
      <c r="C786" s="19"/>
      <c r="D786" s="19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</row>
    <row r="787" spans="1:37" ht="12" customHeight="1">
      <c r="A787" s="1"/>
      <c r="B787" s="19"/>
      <c r="C787" s="19"/>
      <c r="D787" s="19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</row>
    <row r="788" spans="1:37" ht="12" customHeight="1">
      <c r="A788" s="1"/>
      <c r="B788" s="19"/>
      <c r="C788" s="19"/>
      <c r="D788" s="19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</row>
    <row r="789" spans="1:37" ht="12" customHeight="1">
      <c r="A789" s="1"/>
      <c r="B789" s="19"/>
      <c r="C789" s="19"/>
      <c r="D789" s="19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</row>
    <row r="790" spans="1:37" ht="12" customHeight="1">
      <c r="A790" s="1"/>
      <c r="B790" s="19"/>
      <c r="C790" s="19"/>
      <c r="D790" s="19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</row>
    <row r="791" spans="1:37" ht="12" customHeight="1">
      <c r="A791" s="1"/>
      <c r="B791" s="19"/>
      <c r="C791" s="19"/>
      <c r="D791" s="19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</row>
    <row r="792" spans="1:37" ht="12" customHeight="1">
      <c r="A792" s="1"/>
      <c r="B792" s="19"/>
      <c r="C792" s="19"/>
      <c r="D792" s="19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</row>
    <row r="793" spans="1:37" ht="12" customHeight="1">
      <c r="A793" s="1"/>
      <c r="B793" s="19"/>
      <c r="C793" s="19"/>
      <c r="D793" s="19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</row>
    <row r="794" spans="1:37" ht="12" customHeight="1">
      <c r="A794" s="1"/>
      <c r="B794" s="19"/>
      <c r="C794" s="19"/>
      <c r="D794" s="19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</row>
    <row r="795" spans="1:37" ht="12" customHeight="1">
      <c r="A795" s="1"/>
      <c r="B795" s="19"/>
      <c r="C795" s="19"/>
      <c r="D795" s="19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</row>
    <row r="796" spans="1:37" ht="12" customHeight="1">
      <c r="A796" s="1"/>
      <c r="B796" s="19"/>
      <c r="C796" s="19"/>
      <c r="D796" s="19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</row>
    <row r="797" spans="1:37" ht="12" customHeight="1">
      <c r="A797" s="1"/>
      <c r="B797" s="19"/>
      <c r="C797" s="19"/>
      <c r="D797" s="19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</row>
    <row r="798" spans="1:37" ht="12" customHeight="1">
      <c r="A798" s="1"/>
      <c r="B798" s="19"/>
      <c r="C798" s="19"/>
      <c r="D798" s="19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</row>
    <row r="799" spans="1:37" ht="12" customHeight="1">
      <c r="A799" s="1"/>
      <c r="B799" s="19"/>
      <c r="C799" s="19"/>
      <c r="D799" s="19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</row>
    <row r="800" spans="1:37" ht="12" customHeight="1">
      <c r="A800" s="1"/>
      <c r="B800" s="19"/>
      <c r="C800" s="19"/>
      <c r="D800" s="19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</row>
    <row r="801" spans="1:37" ht="12" customHeight="1">
      <c r="A801" s="1"/>
      <c r="B801" s="19"/>
      <c r="C801" s="19"/>
      <c r="D801" s="19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</row>
    <row r="802" spans="1:37" ht="12" customHeight="1">
      <c r="A802" s="1"/>
      <c r="B802" s="19"/>
      <c r="C802" s="19"/>
      <c r="D802" s="19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</row>
    <row r="803" spans="1:37" ht="12" customHeight="1">
      <c r="A803" s="1"/>
      <c r="B803" s="19"/>
      <c r="C803" s="19"/>
      <c r="D803" s="19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</row>
    <row r="804" spans="1:37" ht="12" customHeight="1">
      <c r="A804" s="1"/>
      <c r="B804" s="19"/>
      <c r="C804" s="19"/>
      <c r="D804" s="19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</row>
    <row r="805" spans="1:37" ht="12" customHeight="1">
      <c r="A805" s="1"/>
      <c r="B805" s="19"/>
      <c r="C805" s="19"/>
      <c r="D805" s="19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</row>
    <row r="806" spans="1:37" ht="12" customHeight="1">
      <c r="A806" s="1"/>
      <c r="B806" s="19"/>
      <c r="C806" s="19"/>
      <c r="D806" s="19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</row>
    <row r="807" spans="1:37" ht="12" customHeight="1">
      <c r="A807" s="1"/>
      <c r="B807" s="19"/>
      <c r="C807" s="19"/>
      <c r="D807" s="19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</row>
    <row r="808" spans="1:37" ht="12" customHeight="1">
      <c r="A808" s="1"/>
      <c r="B808" s="19"/>
      <c r="C808" s="19"/>
      <c r="D808" s="19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</row>
    <row r="809" spans="1:37" ht="12" customHeight="1">
      <c r="A809" s="1"/>
      <c r="B809" s="19"/>
      <c r="C809" s="19"/>
      <c r="D809" s="19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</row>
    <row r="810" spans="1:37" ht="12" customHeight="1">
      <c r="A810" s="1"/>
      <c r="B810" s="19"/>
      <c r="C810" s="19"/>
      <c r="D810" s="19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</row>
    <row r="811" spans="1:37" ht="12" customHeight="1">
      <c r="A811" s="1"/>
      <c r="B811" s="19"/>
      <c r="C811" s="19"/>
      <c r="D811" s="19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</row>
    <row r="812" spans="1:37" ht="12" customHeight="1">
      <c r="A812" s="1"/>
      <c r="B812" s="19"/>
      <c r="C812" s="19"/>
      <c r="D812" s="19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</row>
    <row r="813" spans="1:37" ht="12" customHeight="1">
      <c r="A813" s="1"/>
      <c r="B813" s="19"/>
      <c r="C813" s="19"/>
      <c r="D813" s="19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</row>
    <row r="814" spans="1:37" ht="12" customHeight="1">
      <c r="A814" s="1"/>
      <c r="B814" s="19"/>
      <c r="C814" s="19"/>
      <c r="D814" s="19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</row>
    <row r="815" spans="1:37" ht="12" customHeight="1">
      <c r="A815" s="1"/>
      <c r="B815" s="19"/>
      <c r="C815" s="19"/>
      <c r="D815" s="19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</row>
    <row r="816" spans="1:37" ht="12" customHeight="1">
      <c r="A816" s="1"/>
      <c r="B816" s="19"/>
      <c r="C816" s="19"/>
      <c r="D816" s="19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</row>
    <row r="817" spans="1:37" ht="12" customHeight="1">
      <c r="A817" s="1"/>
      <c r="B817" s="19"/>
      <c r="C817" s="19"/>
      <c r="D817" s="19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</row>
    <row r="818" spans="1:37" ht="12" customHeight="1">
      <c r="A818" s="1"/>
      <c r="B818" s="19"/>
      <c r="C818" s="19"/>
      <c r="D818" s="19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</row>
    <row r="819" spans="1:37" ht="12" customHeight="1">
      <c r="A819" s="1"/>
      <c r="B819" s="19"/>
      <c r="C819" s="19"/>
      <c r="D819" s="19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</row>
    <row r="820" spans="1:37" ht="12" customHeight="1">
      <c r="A820" s="1"/>
      <c r="B820" s="19"/>
      <c r="C820" s="19"/>
      <c r="D820" s="19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</row>
    <row r="821" spans="1:37" ht="12" customHeight="1">
      <c r="A821" s="1"/>
      <c r="B821" s="19"/>
      <c r="C821" s="19"/>
      <c r="D821" s="19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</row>
    <row r="822" spans="1:37" ht="12" customHeight="1">
      <c r="A822" s="1"/>
      <c r="B822" s="19"/>
      <c r="C822" s="19"/>
      <c r="D822" s="19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</row>
    <row r="823" spans="1:37" ht="12" customHeight="1">
      <c r="A823" s="1"/>
      <c r="B823" s="19"/>
      <c r="C823" s="19"/>
      <c r="D823" s="19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</row>
    <row r="824" spans="1:37" ht="12" customHeight="1">
      <c r="A824" s="1"/>
      <c r="B824" s="19"/>
      <c r="C824" s="19"/>
      <c r="D824" s="19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</row>
    <row r="825" spans="1:37" ht="12" customHeight="1">
      <c r="A825" s="1"/>
      <c r="B825" s="19"/>
      <c r="C825" s="19"/>
      <c r="D825" s="19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</row>
    <row r="826" spans="1:37" ht="12" customHeight="1">
      <c r="A826" s="1"/>
      <c r="B826" s="19"/>
      <c r="C826" s="19"/>
      <c r="D826" s="19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</row>
    <row r="827" spans="1:37" ht="12" customHeight="1">
      <c r="A827" s="1"/>
      <c r="B827" s="19"/>
      <c r="C827" s="19"/>
      <c r="D827" s="19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</row>
    <row r="828" spans="1:37" ht="12" customHeight="1">
      <c r="A828" s="1"/>
      <c r="B828" s="19"/>
      <c r="C828" s="19"/>
      <c r="D828" s="19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</row>
    <row r="829" spans="1:37" ht="12" customHeight="1">
      <c r="A829" s="1"/>
      <c r="B829" s="19"/>
      <c r="C829" s="19"/>
      <c r="D829" s="19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</row>
    <row r="830" spans="1:37" ht="12" customHeight="1">
      <c r="A830" s="1"/>
      <c r="B830" s="19"/>
      <c r="C830" s="19"/>
      <c r="D830" s="19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</row>
    <row r="831" spans="1:37" ht="12" customHeight="1">
      <c r="A831" s="1"/>
      <c r="B831" s="19"/>
      <c r="C831" s="19"/>
      <c r="D831" s="19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</row>
    <row r="832" spans="1:37" ht="12" customHeight="1">
      <c r="A832" s="1"/>
      <c r="B832" s="19"/>
      <c r="C832" s="19"/>
      <c r="D832" s="19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</row>
    <row r="833" spans="1:37" ht="12" customHeight="1">
      <c r="A833" s="1"/>
      <c r="B833" s="19"/>
      <c r="C833" s="19"/>
      <c r="D833" s="19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</row>
    <row r="834" spans="1:37" ht="12" customHeight="1">
      <c r="A834" s="1"/>
      <c r="B834" s="19"/>
      <c r="C834" s="19"/>
      <c r="D834" s="19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</row>
    <row r="835" spans="1:37" ht="12" customHeight="1">
      <c r="A835" s="1"/>
      <c r="B835" s="19"/>
      <c r="C835" s="19"/>
      <c r="D835" s="19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</row>
    <row r="836" spans="1:37" ht="12" customHeight="1">
      <c r="A836" s="1"/>
      <c r="B836" s="19"/>
      <c r="C836" s="19"/>
      <c r="D836" s="19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</row>
    <row r="837" spans="1:37" ht="12" customHeight="1">
      <c r="A837" s="1"/>
      <c r="B837" s="19"/>
      <c r="C837" s="19"/>
      <c r="D837" s="19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</row>
    <row r="838" spans="1:37" ht="12" customHeight="1">
      <c r="A838" s="1"/>
      <c r="B838" s="19"/>
      <c r="C838" s="19"/>
      <c r="D838" s="19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</row>
    <row r="839" spans="1:37" ht="12" customHeight="1">
      <c r="A839" s="1"/>
      <c r="B839" s="19"/>
      <c r="C839" s="19"/>
      <c r="D839" s="19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</row>
    <row r="840" spans="1:37" ht="12" customHeight="1">
      <c r="A840" s="1"/>
      <c r="B840" s="19"/>
      <c r="C840" s="19"/>
      <c r="D840" s="19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</row>
    <row r="841" spans="1:37" ht="12" customHeight="1">
      <c r="A841" s="1"/>
      <c r="B841" s="19"/>
      <c r="C841" s="19"/>
      <c r="D841" s="19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</row>
    <row r="842" spans="1:37" ht="12" customHeight="1">
      <c r="A842" s="1"/>
      <c r="B842" s="19"/>
      <c r="C842" s="19"/>
      <c r="D842" s="19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</row>
    <row r="843" spans="1:37" ht="12" customHeight="1">
      <c r="A843" s="1"/>
      <c r="B843" s="19"/>
      <c r="C843" s="19"/>
      <c r="D843" s="19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</row>
    <row r="844" spans="1:37" ht="12" customHeight="1">
      <c r="A844" s="1"/>
      <c r="B844" s="19"/>
      <c r="C844" s="19"/>
      <c r="D844" s="19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</row>
    <row r="845" spans="1:37" ht="12" customHeight="1">
      <c r="A845" s="1"/>
      <c r="B845" s="19"/>
      <c r="C845" s="19"/>
      <c r="D845" s="19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</row>
    <row r="846" spans="1:37" ht="12" customHeight="1">
      <c r="A846" s="1"/>
      <c r="B846" s="19"/>
      <c r="C846" s="19"/>
      <c r="D846" s="19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</row>
    <row r="847" spans="1:37" ht="12" customHeight="1">
      <c r="A847" s="1"/>
      <c r="B847" s="19"/>
      <c r="C847" s="19"/>
      <c r="D847" s="19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</row>
    <row r="848" spans="1:37" ht="12" customHeight="1">
      <c r="A848" s="1"/>
      <c r="B848" s="19"/>
      <c r="C848" s="19"/>
      <c r="D848" s="19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</row>
    <row r="849" spans="1:37" ht="12" customHeight="1">
      <c r="A849" s="1"/>
      <c r="B849" s="19"/>
      <c r="C849" s="19"/>
      <c r="D849" s="19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</row>
    <row r="850" spans="1:37" ht="12" customHeight="1">
      <c r="A850" s="1"/>
      <c r="B850" s="19"/>
      <c r="C850" s="19"/>
      <c r="D850" s="19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</row>
    <row r="851" spans="1:37" ht="12" customHeight="1">
      <c r="A851" s="1"/>
      <c r="B851" s="19"/>
      <c r="C851" s="19"/>
      <c r="D851" s="19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</row>
    <row r="852" spans="1:37" ht="12" customHeight="1">
      <c r="A852" s="1"/>
      <c r="B852" s="19"/>
      <c r="C852" s="19"/>
      <c r="D852" s="19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</row>
    <row r="853" spans="1:37" ht="12" customHeight="1">
      <c r="A853" s="1"/>
      <c r="B853" s="19"/>
      <c r="C853" s="19"/>
      <c r="D853" s="19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</row>
    <row r="854" spans="1:37" ht="12" customHeight="1">
      <c r="A854" s="1"/>
      <c r="B854" s="19"/>
      <c r="C854" s="19"/>
      <c r="D854" s="19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</row>
    <row r="855" spans="1:37" ht="12" customHeight="1">
      <c r="A855" s="1"/>
      <c r="B855" s="19"/>
      <c r="C855" s="19"/>
      <c r="D855" s="19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</row>
    <row r="856" spans="1:37" ht="12" customHeight="1">
      <c r="A856" s="1"/>
      <c r="B856" s="19"/>
      <c r="C856" s="19"/>
      <c r="D856" s="19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</row>
    <row r="857" spans="1:37" ht="12" customHeight="1">
      <c r="A857" s="1"/>
      <c r="B857" s="19"/>
      <c r="C857" s="19"/>
      <c r="D857" s="19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</row>
    <row r="858" spans="1:37" ht="12" customHeight="1">
      <c r="A858" s="1"/>
      <c r="B858" s="19"/>
      <c r="C858" s="19"/>
      <c r="D858" s="19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</row>
    <row r="859" spans="1:37" ht="12" customHeight="1">
      <c r="A859" s="1"/>
      <c r="B859" s="19"/>
      <c r="C859" s="19"/>
      <c r="D859" s="19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</row>
    <row r="860" spans="1:37" ht="12" customHeight="1">
      <c r="A860" s="1"/>
      <c r="B860" s="19"/>
      <c r="C860" s="19"/>
      <c r="D860" s="19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</row>
    <row r="861" spans="1:37" ht="12" customHeight="1">
      <c r="A861" s="1"/>
      <c r="B861" s="19"/>
      <c r="C861" s="19"/>
      <c r="D861" s="19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</row>
    <row r="862" spans="1:37" ht="12" customHeight="1">
      <c r="A862" s="1"/>
      <c r="B862" s="19"/>
      <c r="C862" s="19"/>
      <c r="D862" s="19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</row>
    <row r="863" spans="1:37" ht="12" customHeight="1">
      <c r="A863" s="1"/>
      <c r="B863" s="19"/>
      <c r="C863" s="19"/>
      <c r="D863" s="19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</row>
    <row r="864" spans="1:37" ht="12" customHeight="1">
      <c r="A864" s="1"/>
      <c r="B864" s="19"/>
      <c r="C864" s="19"/>
      <c r="D864" s="19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</row>
    <row r="865" spans="1:37" ht="12" customHeight="1">
      <c r="A865" s="1"/>
      <c r="B865" s="19"/>
      <c r="C865" s="19"/>
      <c r="D865" s="19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</row>
    <row r="866" spans="1:37" ht="12" customHeight="1">
      <c r="A866" s="1"/>
      <c r="B866" s="19"/>
      <c r="C866" s="19"/>
      <c r="D866" s="19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</row>
    <row r="867" spans="1:37" ht="12" customHeight="1">
      <c r="A867" s="1"/>
      <c r="B867" s="19"/>
      <c r="C867" s="19"/>
      <c r="D867" s="19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</row>
    <row r="868" spans="1:37" ht="12" customHeight="1">
      <c r="A868" s="1"/>
      <c r="B868" s="19"/>
      <c r="C868" s="19"/>
      <c r="D868" s="19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</row>
    <row r="869" spans="1:37" ht="12" customHeight="1">
      <c r="A869" s="1"/>
      <c r="B869" s="19"/>
      <c r="C869" s="19"/>
      <c r="D869" s="19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</row>
    <row r="870" spans="1:37" ht="12" customHeight="1">
      <c r="A870" s="1"/>
      <c r="B870" s="19"/>
      <c r="C870" s="19"/>
      <c r="D870" s="19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</row>
    <row r="871" spans="1:37" ht="12" customHeight="1">
      <c r="A871" s="1"/>
      <c r="B871" s="19"/>
      <c r="C871" s="19"/>
      <c r="D871" s="19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</row>
    <row r="872" spans="1:37" ht="12" customHeight="1">
      <c r="A872" s="1"/>
      <c r="B872" s="19"/>
      <c r="C872" s="19"/>
      <c r="D872" s="19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</row>
    <row r="873" spans="1:37" ht="12" customHeight="1">
      <c r="A873" s="1"/>
      <c r="B873" s="19"/>
      <c r="C873" s="19"/>
      <c r="D873" s="19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</row>
    <row r="874" spans="1:37" ht="12" customHeight="1">
      <c r="A874" s="1"/>
      <c r="B874" s="19"/>
      <c r="C874" s="19"/>
      <c r="D874" s="19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</row>
    <row r="875" spans="1:37" ht="12" customHeight="1">
      <c r="A875" s="1"/>
      <c r="B875" s="19"/>
      <c r="C875" s="19"/>
      <c r="D875" s="19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</row>
    <row r="876" spans="1:37" ht="12" customHeight="1">
      <c r="A876" s="1"/>
      <c r="B876" s="19"/>
      <c r="C876" s="19"/>
      <c r="D876" s="19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</row>
    <row r="877" spans="1:37" ht="12" customHeight="1">
      <c r="A877" s="1"/>
      <c r="B877" s="19"/>
      <c r="C877" s="19"/>
      <c r="D877" s="19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</row>
    <row r="878" spans="1:37" ht="12" customHeight="1">
      <c r="A878" s="1"/>
      <c r="B878" s="19"/>
      <c r="C878" s="19"/>
      <c r="D878" s="19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</row>
    <row r="879" spans="1:37" ht="12" customHeight="1">
      <c r="A879" s="1"/>
      <c r="B879" s="19"/>
      <c r="C879" s="19"/>
      <c r="D879" s="19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</row>
    <row r="880" spans="1:37" ht="12" customHeight="1">
      <c r="A880" s="1"/>
      <c r="B880" s="19"/>
      <c r="C880" s="19"/>
      <c r="D880" s="19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</row>
    <row r="881" spans="1:37" ht="12" customHeight="1">
      <c r="A881" s="1"/>
      <c r="B881" s="19"/>
      <c r="C881" s="19"/>
      <c r="D881" s="19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</row>
    <row r="882" spans="1:37" ht="12" customHeight="1">
      <c r="A882" s="1"/>
      <c r="B882" s="19"/>
      <c r="C882" s="19"/>
      <c r="D882" s="19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</row>
    <row r="883" spans="1:37" ht="12" customHeight="1">
      <c r="A883" s="1"/>
      <c r="B883" s="19"/>
      <c r="C883" s="19"/>
      <c r="D883" s="19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</row>
    <row r="884" spans="1:37" ht="12" customHeight="1">
      <c r="A884" s="1"/>
      <c r="B884" s="19"/>
      <c r="C884" s="19"/>
      <c r="D884" s="19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</row>
    <row r="885" spans="1:37" ht="12" customHeight="1">
      <c r="A885" s="1"/>
      <c r="B885" s="19"/>
      <c r="C885" s="19"/>
      <c r="D885" s="19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</row>
    <row r="886" spans="1:37" ht="12" customHeight="1">
      <c r="A886" s="1"/>
      <c r="B886" s="19"/>
      <c r="C886" s="19"/>
      <c r="D886" s="19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</row>
    <row r="887" spans="1:37" ht="12" customHeight="1">
      <c r="A887" s="1"/>
      <c r="B887" s="19"/>
      <c r="C887" s="19"/>
      <c r="D887" s="19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</row>
    <row r="888" spans="1:37" ht="12" customHeight="1">
      <c r="A888" s="1"/>
      <c r="B888" s="19"/>
      <c r="C888" s="19"/>
      <c r="D888" s="19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</row>
    <row r="889" spans="1:37" ht="12" customHeight="1">
      <c r="A889" s="1"/>
      <c r="B889" s="19"/>
      <c r="C889" s="19"/>
      <c r="D889" s="19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</row>
    <row r="890" spans="1:37" ht="12" customHeight="1">
      <c r="A890" s="1"/>
      <c r="B890" s="19"/>
      <c r="C890" s="19"/>
      <c r="D890" s="19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</row>
    <row r="891" spans="1:37" ht="12" customHeight="1">
      <c r="A891" s="1"/>
      <c r="B891" s="19"/>
      <c r="C891" s="19"/>
      <c r="D891" s="19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</row>
    <row r="892" spans="1:37" ht="12" customHeight="1">
      <c r="A892" s="1"/>
      <c r="B892" s="19"/>
      <c r="C892" s="19"/>
      <c r="D892" s="19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</row>
    <row r="893" spans="1:37" ht="12" customHeight="1">
      <c r="A893" s="1"/>
      <c r="B893" s="19"/>
      <c r="C893" s="19"/>
      <c r="D893" s="19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</row>
    <row r="894" spans="1:37" ht="12" customHeight="1">
      <c r="A894" s="1"/>
      <c r="B894" s="19"/>
      <c r="C894" s="19"/>
      <c r="D894" s="19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</row>
    <row r="895" spans="1:37" ht="12" customHeight="1">
      <c r="A895" s="1"/>
      <c r="B895" s="19"/>
      <c r="C895" s="19"/>
      <c r="D895" s="19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</row>
    <row r="896" spans="1:37" ht="12" customHeight="1">
      <c r="A896" s="1"/>
      <c r="B896" s="19"/>
      <c r="C896" s="19"/>
      <c r="D896" s="19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</row>
    <row r="897" spans="1:37" ht="12" customHeight="1">
      <c r="A897" s="1"/>
      <c r="B897" s="19"/>
      <c r="C897" s="19"/>
      <c r="D897" s="19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</row>
    <row r="898" spans="1:37" ht="12" customHeight="1">
      <c r="A898" s="1"/>
      <c r="B898" s="19"/>
      <c r="C898" s="19"/>
      <c r="D898" s="19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</row>
    <row r="899" spans="1:37" ht="12" customHeight="1">
      <c r="A899" s="1"/>
      <c r="B899" s="19"/>
      <c r="C899" s="19"/>
      <c r="D899" s="19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</row>
    <row r="900" spans="1:37" ht="12" customHeight="1">
      <c r="A900" s="1"/>
      <c r="B900" s="19"/>
      <c r="C900" s="19"/>
      <c r="D900" s="19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</row>
    <row r="901" spans="1:37" ht="12" customHeight="1">
      <c r="A901" s="1"/>
      <c r="B901" s="19"/>
      <c r="C901" s="19"/>
      <c r="D901" s="19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</row>
    <row r="902" spans="1:37" ht="12" customHeight="1">
      <c r="A902" s="1"/>
      <c r="B902" s="19"/>
      <c r="C902" s="19"/>
      <c r="D902" s="19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</row>
    <row r="903" spans="1:37" ht="12" customHeight="1">
      <c r="A903" s="1"/>
      <c r="B903" s="19"/>
      <c r="C903" s="19"/>
      <c r="D903" s="19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</row>
    <row r="904" spans="1:37" ht="12" customHeight="1">
      <c r="A904" s="1"/>
      <c r="B904" s="19"/>
      <c r="C904" s="19"/>
      <c r="D904" s="19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</row>
    <row r="905" spans="1:37" ht="12" customHeight="1">
      <c r="A905" s="1"/>
      <c r="B905" s="19"/>
      <c r="C905" s="19"/>
      <c r="D905" s="19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</row>
    <row r="906" spans="1:37" ht="12" customHeight="1">
      <c r="A906" s="1"/>
      <c r="B906" s="19"/>
      <c r="C906" s="19"/>
      <c r="D906" s="19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</row>
    <row r="907" spans="1:37" ht="12" customHeight="1">
      <c r="A907" s="1"/>
      <c r="B907" s="19"/>
      <c r="C907" s="19"/>
      <c r="D907" s="19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</row>
    <row r="908" spans="1:37" ht="12" customHeight="1">
      <c r="A908" s="1"/>
      <c r="B908" s="19"/>
      <c r="C908" s="19"/>
      <c r="D908" s="19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</row>
    <row r="909" spans="1:37" ht="12" customHeight="1">
      <c r="A909" s="1"/>
      <c r="B909" s="19"/>
      <c r="C909" s="19"/>
      <c r="D909" s="19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</row>
    <row r="910" spans="1:37" ht="12" customHeight="1">
      <c r="A910" s="1"/>
      <c r="B910" s="19"/>
      <c r="C910" s="19"/>
      <c r="D910" s="19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</row>
    <row r="911" spans="1:37" ht="12" customHeight="1">
      <c r="A911" s="1"/>
      <c r="B911" s="19"/>
      <c r="C911" s="19"/>
      <c r="D911" s="19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</row>
    <row r="912" spans="1:37" ht="12" customHeight="1">
      <c r="A912" s="1"/>
      <c r="B912" s="19"/>
      <c r="C912" s="19"/>
      <c r="D912" s="19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</row>
    <row r="913" spans="1:37" ht="12" customHeight="1">
      <c r="A913" s="1"/>
      <c r="B913" s="19"/>
      <c r="C913" s="19"/>
      <c r="D913" s="19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</row>
    <row r="914" spans="1:37" ht="12" customHeight="1">
      <c r="A914" s="1"/>
      <c r="B914" s="19"/>
      <c r="C914" s="19"/>
      <c r="D914" s="19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</row>
    <row r="915" spans="1:37" ht="12" customHeight="1">
      <c r="A915" s="1"/>
      <c r="B915" s="19"/>
      <c r="C915" s="19"/>
      <c r="D915" s="19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</row>
    <row r="916" spans="1:37" ht="12" customHeight="1">
      <c r="A916" s="1"/>
      <c r="B916" s="19"/>
      <c r="C916" s="19"/>
      <c r="D916" s="19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</row>
    <row r="917" spans="1:37" ht="12" customHeight="1">
      <c r="A917" s="1"/>
      <c r="B917" s="19"/>
      <c r="C917" s="19"/>
      <c r="D917" s="19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</row>
    <row r="918" spans="1:37" ht="12" customHeight="1">
      <c r="A918" s="1"/>
      <c r="B918" s="19"/>
      <c r="C918" s="19"/>
      <c r="D918" s="19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</row>
    <row r="919" spans="1:37" ht="12" customHeight="1">
      <c r="A919" s="1"/>
      <c r="B919" s="19"/>
      <c r="C919" s="19"/>
      <c r="D919" s="19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</row>
    <row r="920" spans="1:37" ht="12" customHeight="1">
      <c r="A920" s="1"/>
      <c r="B920" s="19"/>
      <c r="C920" s="19"/>
      <c r="D920" s="19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</row>
    <row r="921" spans="1:37" ht="12" customHeight="1">
      <c r="A921" s="1"/>
      <c r="B921" s="19"/>
      <c r="C921" s="19"/>
      <c r="D921" s="19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</row>
    <row r="922" spans="1:37" ht="12" customHeight="1">
      <c r="A922" s="1"/>
      <c r="B922" s="19"/>
      <c r="C922" s="19"/>
      <c r="D922" s="19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</row>
    <row r="923" spans="1:37" ht="12" customHeight="1">
      <c r="A923" s="1"/>
      <c r="B923" s="19"/>
      <c r="C923" s="19"/>
      <c r="D923" s="19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</row>
    <row r="924" spans="1:37" ht="12" customHeight="1">
      <c r="A924" s="1"/>
      <c r="B924" s="19"/>
      <c r="C924" s="19"/>
      <c r="D924" s="19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</row>
    <row r="925" spans="1:37" ht="12" customHeight="1">
      <c r="A925" s="1"/>
      <c r="B925" s="19"/>
      <c r="C925" s="19"/>
      <c r="D925" s="19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</row>
    <row r="926" spans="1:37" ht="12" customHeight="1">
      <c r="A926" s="1"/>
      <c r="B926" s="19"/>
      <c r="C926" s="19"/>
      <c r="D926" s="19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</row>
    <row r="927" spans="1:37" ht="12" customHeight="1">
      <c r="A927" s="1"/>
      <c r="B927" s="19"/>
      <c r="C927" s="19"/>
      <c r="D927" s="19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</row>
    <row r="928" spans="1:37" ht="12" customHeight="1">
      <c r="A928" s="1"/>
      <c r="B928" s="19"/>
      <c r="C928" s="19"/>
      <c r="D928" s="19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</row>
    <row r="929" spans="1:37" ht="12" customHeight="1">
      <c r="A929" s="1"/>
      <c r="B929" s="19"/>
      <c r="C929" s="19"/>
      <c r="D929" s="19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</row>
    <row r="930" spans="1:37" ht="12" customHeight="1">
      <c r="A930" s="1"/>
      <c r="B930" s="19"/>
      <c r="C930" s="19"/>
      <c r="D930" s="19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</row>
    <row r="931" spans="1:37" ht="12" customHeight="1">
      <c r="A931" s="1"/>
      <c r="B931" s="19"/>
      <c r="C931" s="19"/>
      <c r="D931" s="19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</row>
    <row r="932" spans="1:37" ht="12" customHeight="1">
      <c r="A932" s="1"/>
      <c r="B932" s="19"/>
      <c r="C932" s="19"/>
      <c r="D932" s="19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</row>
    <row r="933" spans="1:37" ht="12" customHeight="1">
      <c r="A933" s="1"/>
      <c r="B933" s="19"/>
      <c r="C933" s="19"/>
      <c r="D933" s="19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</row>
    <row r="934" spans="1:37" ht="12" customHeight="1">
      <c r="A934" s="1"/>
      <c r="B934" s="19"/>
      <c r="C934" s="19"/>
      <c r="D934" s="19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</row>
    <row r="935" spans="1:37" ht="12" customHeight="1">
      <c r="A935" s="1"/>
      <c r="B935" s="19"/>
      <c r="C935" s="19"/>
      <c r="D935" s="19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</row>
    <row r="936" spans="1:37" ht="12" customHeight="1">
      <c r="A936" s="1"/>
      <c r="B936" s="19"/>
      <c r="C936" s="19"/>
      <c r="D936" s="19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</row>
    <row r="937" spans="1:37" ht="12" customHeight="1">
      <c r="A937" s="1"/>
      <c r="B937" s="19"/>
      <c r="C937" s="19"/>
      <c r="D937" s="19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</row>
    <row r="938" spans="1:37" ht="12" customHeight="1">
      <c r="A938" s="1"/>
      <c r="B938" s="19"/>
      <c r="C938" s="19"/>
      <c r="D938" s="19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</row>
    <row r="939" spans="1:37" ht="12" customHeight="1">
      <c r="A939" s="1"/>
      <c r="B939" s="19"/>
      <c r="C939" s="19"/>
      <c r="D939" s="19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</row>
    <row r="940" spans="1:37" ht="12" customHeight="1">
      <c r="A940" s="1"/>
      <c r="B940" s="19"/>
      <c r="C940" s="19"/>
      <c r="D940" s="19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</row>
    <row r="941" spans="1:37" ht="12" customHeight="1">
      <c r="A941" s="1"/>
      <c r="B941" s="19"/>
      <c r="C941" s="19"/>
      <c r="D941" s="19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</row>
    <row r="942" spans="1:37" ht="12" customHeight="1">
      <c r="A942" s="1"/>
      <c r="B942" s="19"/>
      <c r="C942" s="19"/>
      <c r="D942" s="19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</row>
    <row r="943" spans="1:37" ht="12" customHeight="1">
      <c r="A943" s="1"/>
      <c r="B943" s="19"/>
      <c r="C943" s="19"/>
      <c r="D943" s="19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</row>
    <row r="944" spans="1:37" ht="12" customHeight="1">
      <c r="A944" s="1"/>
      <c r="B944" s="19"/>
      <c r="C944" s="19"/>
      <c r="D944" s="19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</row>
    <row r="945" spans="1:37" ht="12" customHeight="1">
      <c r="A945" s="1"/>
      <c r="B945" s="19"/>
      <c r="C945" s="19"/>
      <c r="D945" s="19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</row>
    <row r="946" spans="1:37" ht="12" customHeight="1">
      <c r="A946" s="1"/>
      <c r="B946" s="19"/>
      <c r="C946" s="19"/>
      <c r="D946" s="19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</row>
    <row r="947" spans="1:37" ht="12" customHeight="1">
      <c r="A947" s="1"/>
      <c r="B947" s="19"/>
      <c r="C947" s="19"/>
      <c r="D947" s="19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</row>
    <row r="948" spans="1:37" ht="12" customHeight="1">
      <c r="A948" s="1"/>
      <c r="B948" s="19"/>
      <c r="C948" s="19"/>
      <c r="D948" s="19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</row>
    <row r="949" spans="1:37" ht="12" customHeight="1">
      <c r="A949" s="1"/>
      <c r="B949" s="19"/>
      <c r="C949" s="19"/>
      <c r="D949" s="19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</row>
    <row r="950" spans="1:37" ht="12" customHeight="1">
      <c r="A950" s="1"/>
      <c r="B950" s="19"/>
      <c r="C950" s="19"/>
      <c r="D950" s="19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</row>
    <row r="951" spans="1:37" ht="12" customHeight="1">
      <c r="A951" s="1"/>
      <c r="B951" s="19"/>
      <c r="C951" s="19"/>
      <c r="D951" s="19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</row>
    <row r="952" spans="1:37" ht="12" customHeight="1">
      <c r="A952" s="1"/>
      <c r="B952" s="19"/>
      <c r="C952" s="19"/>
      <c r="D952" s="19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</row>
    <row r="953" spans="1:37" ht="12" customHeight="1">
      <c r="A953" s="1"/>
      <c r="B953" s="19"/>
      <c r="C953" s="19"/>
      <c r="D953" s="19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</row>
    <row r="954" spans="1:37" ht="12" customHeight="1">
      <c r="A954" s="1"/>
      <c r="B954" s="19"/>
      <c r="C954" s="19"/>
      <c r="D954" s="19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</row>
    <row r="955" spans="1:37" ht="12" customHeight="1">
      <c r="A955" s="1"/>
      <c r="B955" s="19"/>
      <c r="C955" s="19"/>
      <c r="D955" s="19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</row>
    <row r="956" spans="1:37" ht="12" customHeight="1">
      <c r="A956" s="1"/>
      <c r="B956" s="19"/>
      <c r="C956" s="19"/>
      <c r="D956" s="19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</row>
    <row r="957" spans="1:37" ht="12" customHeight="1">
      <c r="A957" s="1"/>
      <c r="B957" s="19"/>
      <c r="C957" s="19"/>
      <c r="D957" s="19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</row>
    <row r="958" spans="1:37" ht="12" customHeight="1">
      <c r="A958" s="1"/>
      <c r="B958" s="19"/>
      <c r="C958" s="19"/>
      <c r="D958" s="19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</row>
    <row r="959" spans="1:37" ht="12" customHeight="1">
      <c r="A959" s="1"/>
      <c r="B959" s="19"/>
      <c r="C959" s="19"/>
      <c r="D959" s="19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</row>
    <row r="960" spans="1:37" ht="12" customHeight="1">
      <c r="A960" s="1"/>
      <c r="B960" s="19"/>
      <c r="C960" s="19"/>
      <c r="D960" s="19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</row>
    <row r="961" spans="1:37" ht="12" customHeight="1">
      <c r="A961" s="1"/>
      <c r="B961" s="19"/>
      <c r="C961" s="19"/>
      <c r="D961" s="19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</row>
    <row r="962" spans="1:37" ht="12" customHeight="1">
      <c r="A962" s="1"/>
      <c r="B962" s="19"/>
      <c r="C962" s="19"/>
      <c r="D962" s="19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</row>
    <row r="963" spans="1:37" ht="12" customHeight="1">
      <c r="A963" s="1"/>
      <c r="B963" s="19"/>
      <c r="C963" s="19"/>
      <c r="D963" s="19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</row>
    <row r="964" spans="1:37" ht="12" customHeight="1">
      <c r="A964" s="1"/>
      <c r="B964" s="19"/>
      <c r="C964" s="19"/>
      <c r="D964" s="19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</row>
    <row r="965" spans="1:37" ht="12" customHeight="1">
      <c r="A965" s="1"/>
      <c r="B965" s="19"/>
      <c r="C965" s="19"/>
      <c r="D965" s="19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</row>
    <row r="966" spans="1:37" ht="12" customHeight="1">
      <c r="A966" s="1"/>
      <c r="B966" s="19"/>
      <c r="C966" s="19"/>
      <c r="D966" s="19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</row>
    <row r="967" spans="1:37" ht="12" customHeight="1">
      <c r="A967" s="1"/>
      <c r="B967" s="19"/>
      <c r="C967" s="19"/>
      <c r="D967" s="19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</row>
    <row r="968" spans="1:37" ht="12" customHeight="1">
      <c r="A968" s="1"/>
      <c r="B968" s="19"/>
      <c r="C968" s="19"/>
      <c r="D968" s="19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</row>
    <row r="969" spans="1:37" ht="12" customHeight="1">
      <c r="A969" s="1"/>
      <c r="B969" s="19"/>
      <c r="C969" s="19"/>
      <c r="D969" s="19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</row>
    <row r="970" spans="1:37" ht="12" customHeight="1">
      <c r="A970" s="1"/>
      <c r="B970" s="19"/>
      <c r="C970" s="19"/>
      <c r="D970" s="19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</row>
    <row r="971" spans="1:37" ht="12" customHeight="1">
      <c r="A971" s="1"/>
      <c r="B971" s="19"/>
      <c r="C971" s="19"/>
      <c r="D971" s="19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</row>
    <row r="972" spans="1:37" ht="12" customHeight="1">
      <c r="A972" s="1"/>
      <c r="B972" s="19"/>
      <c r="C972" s="19"/>
      <c r="D972" s="19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</row>
    <row r="973" spans="1:37" ht="12" customHeight="1">
      <c r="A973" s="1"/>
      <c r="B973" s="19"/>
      <c r="C973" s="19"/>
      <c r="D973" s="19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</row>
    <row r="974" spans="1:37" ht="12" customHeight="1">
      <c r="A974" s="1"/>
      <c r="B974" s="19"/>
      <c r="C974" s="19"/>
      <c r="D974" s="19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</row>
    <row r="975" spans="1:37" ht="12" customHeight="1">
      <c r="A975" s="1"/>
      <c r="B975" s="19"/>
      <c r="C975" s="19"/>
      <c r="D975" s="19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</row>
    <row r="976" spans="1:37" ht="12" customHeight="1">
      <c r="A976" s="1"/>
      <c r="B976" s="19"/>
      <c r="C976" s="19"/>
      <c r="D976" s="19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</row>
    <row r="977" spans="1:37" ht="12" customHeight="1">
      <c r="A977" s="1"/>
      <c r="B977" s="19"/>
      <c r="C977" s="19"/>
      <c r="D977" s="19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</row>
    <row r="978" spans="1:37" ht="12" customHeight="1">
      <c r="A978" s="1"/>
      <c r="B978" s="19"/>
      <c r="C978" s="19"/>
      <c r="D978" s="19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</row>
    <row r="979" spans="1:37" ht="12" customHeight="1">
      <c r="A979" s="1"/>
      <c r="B979" s="19"/>
      <c r="C979" s="19"/>
      <c r="D979" s="19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</row>
    <row r="980" spans="1:37" ht="12" customHeight="1">
      <c r="A980" s="1"/>
      <c r="B980" s="19"/>
      <c r="C980" s="19"/>
      <c r="D980" s="19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</row>
    <row r="981" spans="1:37" ht="12" customHeight="1">
      <c r="A981" s="1"/>
      <c r="B981" s="19"/>
      <c r="C981" s="19"/>
      <c r="D981" s="19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</row>
    <row r="982" spans="1:37" ht="12" customHeight="1">
      <c r="A982" s="1"/>
      <c r="B982" s="19"/>
      <c r="C982" s="19"/>
      <c r="D982" s="19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</row>
    <row r="983" spans="1:37" ht="12" customHeight="1">
      <c r="A983" s="1"/>
      <c r="B983" s="19"/>
      <c r="C983" s="19"/>
      <c r="D983" s="19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</row>
    <row r="984" spans="1:37" ht="12" customHeight="1">
      <c r="A984" s="1"/>
      <c r="B984" s="19"/>
      <c r="C984" s="19"/>
      <c r="D984" s="19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</row>
    <row r="985" spans="1:37" ht="12" customHeight="1">
      <c r="A985" s="1"/>
      <c r="B985" s="19"/>
      <c r="C985" s="19"/>
      <c r="D985" s="19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</row>
    <row r="986" spans="1:37" ht="12" customHeight="1">
      <c r="A986" s="1"/>
      <c r="B986" s="19"/>
      <c r="C986" s="19"/>
      <c r="D986" s="19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</row>
    <row r="987" spans="1:37" ht="12" customHeight="1">
      <c r="A987" s="1"/>
      <c r="B987" s="19"/>
      <c r="C987" s="19"/>
      <c r="D987" s="19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</row>
    <row r="988" spans="1:37" ht="12" customHeight="1">
      <c r="A988" s="1"/>
      <c r="B988" s="19"/>
      <c r="C988" s="19"/>
      <c r="D988" s="19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</row>
    <row r="989" spans="1:37" ht="12" customHeight="1">
      <c r="A989" s="1"/>
      <c r="B989" s="19"/>
      <c r="C989" s="19"/>
      <c r="D989" s="19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</row>
    <row r="990" spans="1:37" ht="12" customHeight="1">
      <c r="A990" s="1"/>
      <c r="B990" s="19"/>
      <c r="C990" s="19"/>
      <c r="D990" s="19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</row>
    <row r="991" spans="1:37" ht="12" customHeight="1">
      <c r="A991" s="1"/>
      <c r="B991" s="19"/>
      <c r="C991" s="19"/>
      <c r="D991" s="19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</row>
    <row r="992" spans="1:37" ht="12" customHeight="1">
      <c r="A992" s="1"/>
      <c r="B992" s="19"/>
      <c r="C992" s="19"/>
      <c r="D992" s="19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</row>
    <row r="993" spans="1:37" ht="12" customHeight="1">
      <c r="A993" s="1"/>
      <c r="B993" s="19"/>
      <c r="C993" s="19"/>
      <c r="D993" s="19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</row>
    <row r="994" spans="1:37" ht="12" customHeight="1">
      <c r="A994" s="1"/>
      <c r="B994" s="19"/>
      <c r="C994" s="19"/>
      <c r="D994" s="19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</row>
    <row r="995" spans="1:37" ht="12" customHeight="1">
      <c r="A995" s="1"/>
      <c r="B995" s="19"/>
      <c r="C995" s="19"/>
      <c r="D995" s="19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</row>
    <row r="996" spans="1:37" ht="12" customHeight="1">
      <c r="A996" s="1"/>
      <c r="B996" s="19"/>
      <c r="C996" s="19"/>
      <c r="D996" s="19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</row>
    <row r="997" spans="1:37" ht="12" customHeight="1">
      <c r="A997" s="1"/>
      <c r="B997" s="19"/>
      <c r="C997" s="19"/>
      <c r="D997" s="19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</row>
    <row r="998" spans="1:37" ht="12" customHeight="1">
      <c r="A998" s="1"/>
      <c r="B998" s="19"/>
      <c r="C998" s="19"/>
      <c r="D998" s="19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</row>
    <row r="999" spans="1:37" ht="12" customHeight="1">
      <c r="A999" s="1"/>
      <c r="B999" s="19"/>
      <c r="C999" s="19"/>
      <c r="D999" s="19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</row>
  </sheetData>
  <autoFilter ref="A1:AJ70" xr:uid="{00000000-0009-0000-0000-000000000000}"/>
  <customSheetViews>
    <customSheetView guid="{FD82AD6E-C1EB-441D-B754-FF70BA684633}" filter="1" showAutoFilter="1">
      <pageMargins left="0.7" right="0.7" top="0.75" bottom="0.75" header="0.3" footer="0.3"/>
      <autoFilter ref="F1:AJ70" xr:uid="{C4784C5E-B96D-294F-8223-BB7A94693372}"/>
      <extLst>
        <ext uri="GoogleSheetsCustomDataVersion1">
          <go:sheetsCustomData xmlns:go="http://customooxmlschemas.google.com/" filterViewId="630702472"/>
        </ext>
      </extLst>
    </customSheetView>
  </customSheetViews>
  <conditionalFormatting sqref="AJ1 AJ3:AJ999">
    <cfRule type="notContainsBlanks" dxfId="1" priority="1">
      <formula>LEN(TRIM(AJ1))&gt;0</formula>
    </cfRule>
  </conditionalFormatting>
  <pageMargins left="0.75" right="0.75" top="1" bottom="1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H8"/>
  <sheetViews>
    <sheetView workbookViewId="0"/>
  </sheetViews>
  <sheetFormatPr baseColWidth="10" defaultColWidth="14.3984375" defaultRowHeight="15" customHeight="1"/>
  <sheetData>
    <row r="1" spans="1:8">
      <c r="A1" s="18"/>
      <c r="B1" s="18"/>
      <c r="C1" s="134"/>
      <c r="D1" s="135"/>
      <c r="E1" s="186" t="s">
        <v>408</v>
      </c>
      <c r="F1" s="187"/>
      <c r="G1" s="188" t="s">
        <v>306</v>
      </c>
      <c r="H1" s="187"/>
    </row>
    <row r="2" spans="1:8">
      <c r="A2" s="93" t="s">
        <v>1</v>
      </c>
      <c r="B2" s="93" t="s">
        <v>2</v>
      </c>
      <c r="C2" s="136" t="s">
        <v>351</v>
      </c>
      <c r="D2" s="137" t="s">
        <v>352</v>
      </c>
      <c r="E2" s="136" t="s">
        <v>308</v>
      </c>
      <c r="F2" s="138" t="s">
        <v>312</v>
      </c>
      <c r="G2" s="136" t="s">
        <v>308</v>
      </c>
      <c r="H2" s="138" t="s">
        <v>312</v>
      </c>
    </row>
    <row r="3" spans="1:8">
      <c r="A3" s="18" t="s">
        <v>44</v>
      </c>
      <c r="B3" s="18" t="s">
        <v>45</v>
      </c>
      <c r="C3" s="30"/>
      <c r="D3" s="139" t="s">
        <v>357</v>
      </c>
      <c r="E3" s="140">
        <v>7</v>
      </c>
      <c r="F3" s="173">
        <v>551.32000000000005</v>
      </c>
      <c r="G3" s="142">
        <v>12</v>
      </c>
      <c r="H3" s="169">
        <v>426.6</v>
      </c>
    </row>
    <row r="4" spans="1:8">
      <c r="A4" s="18" t="s">
        <v>39</v>
      </c>
      <c r="B4" s="18" t="s">
        <v>40</v>
      </c>
      <c r="C4" s="30"/>
      <c r="D4" s="139" t="s">
        <v>357</v>
      </c>
      <c r="E4" s="147">
        <v>6</v>
      </c>
      <c r="F4" s="173">
        <v>580.34</v>
      </c>
      <c r="G4" s="147">
        <v>5</v>
      </c>
      <c r="H4" s="169">
        <v>610.88</v>
      </c>
    </row>
    <row r="5" spans="1:8">
      <c r="A5" s="18" t="s">
        <v>409</v>
      </c>
      <c r="B5" s="18" t="s">
        <v>32</v>
      </c>
      <c r="C5" s="30"/>
      <c r="D5" s="139" t="s">
        <v>357</v>
      </c>
      <c r="E5" s="147">
        <v>1</v>
      </c>
      <c r="F5" s="173">
        <v>750</v>
      </c>
      <c r="G5" s="147">
        <v>3</v>
      </c>
      <c r="H5" s="169">
        <v>676.88</v>
      </c>
    </row>
    <row r="6" spans="1:8">
      <c r="A6" s="18" t="s">
        <v>112</v>
      </c>
      <c r="B6" s="18" t="s">
        <v>111</v>
      </c>
      <c r="C6" s="30"/>
      <c r="D6" s="139" t="s">
        <v>355</v>
      </c>
      <c r="E6" s="147">
        <v>4</v>
      </c>
      <c r="F6" s="21">
        <v>673.97</v>
      </c>
      <c r="G6" s="147">
        <v>1</v>
      </c>
      <c r="H6" s="169">
        <v>750</v>
      </c>
    </row>
    <row r="7" spans="1:8">
      <c r="A7" s="18" t="s">
        <v>410</v>
      </c>
      <c r="B7" s="18" t="s">
        <v>117</v>
      </c>
      <c r="C7" s="30"/>
      <c r="D7" s="139" t="s">
        <v>355</v>
      </c>
      <c r="E7" s="147">
        <v>5</v>
      </c>
      <c r="F7" s="59">
        <v>650.39</v>
      </c>
      <c r="G7" s="147">
        <v>2</v>
      </c>
      <c r="H7" s="169">
        <v>723.75</v>
      </c>
    </row>
    <row r="8" spans="1:8">
      <c r="A8" s="18"/>
      <c r="B8" s="18"/>
      <c r="C8" s="30"/>
      <c r="D8" s="139"/>
      <c r="E8" s="147"/>
      <c r="F8" s="143"/>
      <c r="G8" s="147"/>
      <c r="H8" s="143"/>
    </row>
  </sheetData>
  <mergeCells count="2">
    <mergeCell ref="E1:F1"/>
    <mergeCell ref="G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3:D6"/>
  <sheetViews>
    <sheetView workbookViewId="0"/>
  </sheetViews>
  <sheetFormatPr baseColWidth="10" defaultColWidth="14.3984375" defaultRowHeight="15" customHeight="1"/>
  <sheetData>
    <row r="3" spans="1:4">
      <c r="A3" s="96" t="s">
        <v>411</v>
      </c>
      <c r="B3" s="96" t="s">
        <v>412</v>
      </c>
      <c r="C3" s="96" t="s">
        <v>413</v>
      </c>
    </row>
    <row r="4" spans="1:4">
      <c r="A4" s="72" t="s">
        <v>414</v>
      </c>
      <c r="B4" s="72" t="s">
        <v>415</v>
      </c>
      <c r="C4" s="72"/>
      <c r="D4" s="72"/>
    </row>
    <row r="5" spans="1:4">
      <c r="A5" s="121" t="s">
        <v>416</v>
      </c>
      <c r="B5" s="72" t="s">
        <v>415</v>
      </c>
      <c r="C5" s="102"/>
      <c r="D5" s="174"/>
    </row>
    <row r="6" spans="1:4">
      <c r="A6" s="121" t="s">
        <v>417</v>
      </c>
      <c r="B6" s="72" t="s">
        <v>415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O953"/>
  <sheetViews>
    <sheetView tabSelected="1" workbookViewId="0">
      <pane xSplit="5" ySplit="1" topLeftCell="AA12" activePane="bottomRight" state="frozen"/>
      <selection pane="topRight" activeCell="F1" sqref="F1"/>
      <selection pane="bottomLeft" activeCell="A2" sqref="A2"/>
      <selection pane="bottomRight" activeCell="A38" sqref="A38:XFD38"/>
    </sheetView>
  </sheetViews>
  <sheetFormatPr baseColWidth="10" defaultColWidth="14.3984375" defaultRowHeight="15" customHeight="1"/>
  <cols>
    <col min="1" max="1" width="6.19921875" customWidth="1"/>
    <col min="4" max="4" width="19.3984375" customWidth="1"/>
    <col min="5" max="11" width="15.796875" customWidth="1"/>
    <col min="12" max="35" width="23.19921875" customWidth="1"/>
    <col min="36" max="36" width="22" customWidth="1"/>
    <col min="37" max="39" width="20.19921875" customWidth="1"/>
    <col min="40" max="41" width="21" customWidth="1"/>
  </cols>
  <sheetData>
    <row r="1" spans="1:41" ht="15.75" customHeight="1">
      <c r="A1" s="1" t="s">
        <v>0</v>
      </c>
      <c r="B1" s="2"/>
      <c r="C1" s="2" t="s">
        <v>2</v>
      </c>
      <c r="D1" s="2" t="s">
        <v>1</v>
      </c>
      <c r="E1" s="4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6" t="s">
        <v>16</v>
      </c>
      <c r="S1" s="6" t="s">
        <v>106</v>
      </c>
      <c r="T1" s="7" t="s">
        <v>17</v>
      </c>
      <c r="U1" s="7" t="s">
        <v>107</v>
      </c>
      <c r="V1" s="7" t="s">
        <v>108</v>
      </c>
      <c r="W1" s="7" t="s">
        <v>18</v>
      </c>
      <c r="X1" s="8" t="s">
        <v>109</v>
      </c>
      <c r="Y1" s="8" t="s">
        <v>19</v>
      </c>
      <c r="Z1" s="8" t="s">
        <v>20</v>
      </c>
      <c r="AA1" s="8" t="s">
        <v>21</v>
      </c>
      <c r="AB1" s="8" t="s">
        <v>22</v>
      </c>
      <c r="AC1" s="9" t="s">
        <v>23</v>
      </c>
      <c r="AD1" s="9" t="s">
        <v>24</v>
      </c>
      <c r="AE1" s="10" t="s">
        <v>25</v>
      </c>
      <c r="AF1" s="11" t="s">
        <v>26</v>
      </c>
      <c r="AG1" s="11" t="s">
        <v>27</v>
      </c>
      <c r="AH1" s="12" t="s">
        <v>110</v>
      </c>
      <c r="AI1" s="12" t="s">
        <v>110</v>
      </c>
      <c r="AJ1" s="44">
        <v>1</v>
      </c>
      <c r="AK1" s="44">
        <v>2</v>
      </c>
      <c r="AL1" s="44">
        <v>3</v>
      </c>
      <c r="AM1" s="44">
        <v>4</v>
      </c>
      <c r="AN1" s="45" t="s">
        <v>30</v>
      </c>
      <c r="AO1" s="17"/>
    </row>
    <row r="2" spans="1:41" ht="15.75" customHeight="1">
      <c r="A2" s="46">
        <f>RANK(AN2,AN$2:AN$177,0)</f>
        <v>1</v>
      </c>
      <c r="B2" s="18" t="str">
        <f>CONCATENATE(C2,D2)</f>
        <v>GarrodTate</v>
      </c>
      <c r="C2" s="18" t="s">
        <v>111</v>
      </c>
      <c r="D2" s="18" t="s">
        <v>112</v>
      </c>
      <c r="E2" s="47" t="s">
        <v>113</v>
      </c>
      <c r="F2" s="33">
        <f>IF(ISNA(VLOOKUP($B2,'Timber Tour'!$A$135:$G$201,6,FALSE)),0,(VLOOKUP($B2,'Timber Tour'!$A$135:$G$201,6,FALSE)))</f>
        <v>0</v>
      </c>
      <c r="G2" s="33">
        <f>IF(ISNA(VLOOKUP($B2,'Timber Tour'!$A$33:$G$201,6,FALSE)),0,(VLOOKUP($B2,'Timber Tour'!$A$33:$G$201,6,FALSE)))</f>
        <v>0</v>
      </c>
      <c r="H2" s="33">
        <f>IF(ISNA(VLOOKUP($B2,'Timber Tour'!$A$250:$G$312,6,FALSE)),0,(VLOOKUP($B2,'Timber Tour'!$A$250:$G$312,6,FALSE)))</f>
        <v>0</v>
      </c>
      <c r="I2" s="33">
        <f>IF(ISNA(VLOOKUP($B2,'Timber Tour'!$A$317:$G$378,6,FALSE)),0,(VLOOKUP($B2,'Timber Tour'!$A$317:$G$378,6,FALSE)))</f>
        <v>0</v>
      </c>
      <c r="J2" s="29"/>
      <c r="K2" s="29"/>
      <c r="L2" s="29">
        <v>0</v>
      </c>
      <c r="M2" s="29"/>
      <c r="N2" s="29"/>
      <c r="O2" s="29"/>
      <c r="P2" s="29"/>
      <c r="Q2" s="29"/>
      <c r="R2" s="21">
        <v>730.77</v>
      </c>
      <c r="S2" s="21"/>
      <c r="T2" s="29">
        <v>850</v>
      </c>
      <c r="U2" s="29"/>
      <c r="V2" s="29"/>
      <c r="W2" s="21">
        <v>609.55999999999995</v>
      </c>
      <c r="X2" s="29"/>
      <c r="Y2" s="29"/>
      <c r="Z2" s="29"/>
      <c r="AA2" s="29"/>
      <c r="AB2" s="29"/>
      <c r="AC2" s="29"/>
      <c r="AD2" s="29"/>
      <c r="AE2" s="29"/>
      <c r="AF2" s="21">
        <v>673.97</v>
      </c>
      <c r="AG2" s="21">
        <v>750</v>
      </c>
      <c r="AH2" s="29">
        <v>0</v>
      </c>
      <c r="AI2" s="29">
        <v>0</v>
      </c>
      <c r="AJ2" s="48">
        <f>MAX(F2:AI2)</f>
        <v>850</v>
      </c>
      <c r="AK2" s="48">
        <f>LARGE(F2:AI2,2)</f>
        <v>750</v>
      </c>
      <c r="AL2" s="49">
        <f>LARGE(F2:AI2,3)</f>
        <v>730.77</v>
      </c>
      <c r="AM2" s="49">
        <f>LARGE(F2:AI2,4)</f>
        <v>673.97</v>
      </c>
      <c r="AN2" s="50">
        <f>SUM(AJ2:AM2)</f>
        <v>3004.74</v>
      </c>
      <c r="AO2" s="51"/>
    </row>
    <row r="3" spans="1:41" ht="15.75" customHeight="1">
      <c r="A3" s="17">
        <f>RANK(AN3,AN$2:AN$64,0)</f>
        <v>2</v>
      </c>
      <c r="B3" s="18" t="str">
        <f>CONCATENATE(C3,D3)</f>
        <v>LynchBenjamin</v>
      </c>
      <c r="C3" s="18" t="s">
        <v>114</v>
      </c>
      <c r="D3" s="18" t="s">
        <v>115</v>
      </c>
      <c r="E3" s="52" t="s">
        <v>116</v>
      </c>
      <c r="F3" s="53">
        <f>IF(ISNA(VLOOKUP($B3,'Timber Tour'!$A$135:$G$201,6,FALSE)),0,(VLOOKUP($B3,'Timber Tour'!$A$135:$G$201,6,FALSE)))</f>
        <v>0</v>
      </c>
      <c r="G3" s="33">
        <f>IF(ISNA(VLOOKUP($B3,'Timber Tour'!$A$33:$G$201,6,FALSE)),0,(VLOOKUP($B3,'Timber Tour'!$A$33:$G$201,6,FALSE)))</f>
        <v>0</v>
      </c>
      <c r="H3" s="33">
        <f>IF(ISNA(VLOOKUP($B3,'Timber Tour'!$A$250:$G$312,6,FALSE)),0,(VLOOKUP($B3,'Timber Tour'!$A$250:$G$312,6,FALSE)))</f>
        <v>0</v>
      </c>
      <c r="I3" s="33">
        <f>IF(ISNA(VLOOKUP($B3,'Timber Tour'!$A$317:$G$378,6,FALSE)),0,(VLOOKUP($B3,'Timber Tour'!$A$317:$G$378,6,FALSE)))</f>
        <v>0</v>
      </c>
      <c r="J3" s="54"/>
      <c r="K3" s="54"/>
      <c r="L3" s="29">
        <v>723.75</v>
      </c>
      <c r="M3" s="29">
        <v>750</v>
      </c>
      <c r="N3" s="35"/>
      <c r="O3" s="35"/>
      <c r="P3" s="35"/>
      <c r="Q3" s="35"/>
      <c r="R3" s="29">
        <v>709.01</v>
      </c>
      <c r="S3" s="29">
        <v>667.42</v>
      </c>
      <c r="T3" s="21">
        <v>719.81</v>
      </c>
      <c r="U3" s="29">
        <v>730.77</v>
      </c>
      <c r="V3" s="29">
        <v>582.54</v>
      </c>
      <c r="W3" s="21">
        <v>788.13</v>
      </c>
      <c r="X3" s="35"/>
      <c r="Y3" s="35"/>
      <c r="Z3" s="35"/>
      <c r="AA3" s="35"/>
      <c r="AB3" s="35"/>
      <c r="AC3" s="35"/>
      <c r="AD3" s="35"/>
      <c r="AE3" s="35"/>
      <c r="AF3" s="35"/>
      <c r="AG3" s="35"/>
      <c r="AH3" s="21">
        <v>626.20000000000005</v>
      </c>
      <c r="AI3" s="21">
        <v>607.54999999999995</v>
      </c>
      <c r="AJ3" s="48">
        <f>MAX(F3:AI3)</f>
        <v>788.13</v>
      </c>
      <c r="AK3" s="48">
        <f>LARGE(F3:AI3,2)</f>
        <v>750</v>
      </c>
      <c r="AL3" s="49">
        <f>LARGE(F3:AI3,3)</f>
        <v>730.77</v>
      </c>
      <c r="AM3" s="49">
        <f>LARGE(F3:AI3,4)</f>
        <v>723.75</v>
      </c>
      <c r="AN3" s="50">
        <f>SUM(AJ3:AM3)</f>
        <v>2992.65</v>
      </c>
      <c r="AO3" s="51"/>
    </row>
    <row r="4" spans="1:41" ht="15.75" customHeight="1">
      <c r="A4" s="55">
        <f>RANK(AN4,AN$2:AN$177,0)</f>
        <v>3</v>
      </c>
      <c r="B4" s="18" t="str">
        <f>CONCATENATE(C4,D4)</f>
        <v>MulvihillAidan</v>
      </c>
      <c r="C4" s="56" t="s">
        <v>117</v>
      </c>
      <c r="D4" s="56" t="s">
        <v>118</v>
      </c>
      <c r="E4" s="47" t="s">
        <v>113</v>
      </c>
      <c r="F4" s="33">
        <f>IF(ISNA(VLOOKUP($B4,'Timber Tour'!$A$135:$G$201,6,FALSE)),0,(VLOOKUP($B4,'Timber Tour'!$A$135:$G$201,6,FALSE)))</f>
        <v>0</v>
      </c>
      <c r="G4" s="33">
        <f>IF(ISNA(VLOOKUP($B4,'Timber Tour'!$A$33:$G$201,6,FALSE)),0,(VLOOKUP($B4,'Timber Tour'!$A$33:$G$201,6,FALSE)))</f>
        <v>0</v>
      </c>
      <c r="H4" s="33">
        <f>IF(ISNA(VLOOKUP($B4,'Timber Tour'!$A$250:$G$312,6,FALSE)),0,(VLOOKUP($B4,'Timber Tour'!$A$250:$G$312,6,FALSE)))</f>
        <v>0</v>
      </c>
      <c r="I4" s="33">
        <f>IF(ISNA(VLOOKUP($B4,'Timber Tour'!$A$317:$G$378,6,FALSE)),0,(VLOOKUP($B4,'Timber Tour'!$A$317:$G$378,6,FALSE)))</f>
        <v>0</v>
      </c>
      <c r="J4" s="57"/>
      <c r="K4" s="57"/>
      <c r="L4" s="57">
        <v>750</v>
      </c>
      <c r="M4" s="57">
        <v>0</v>
      </c>
      <c r="N4" s="57"/>
      <c r="O4" s="57"/>
      <c r="P4" s="57"/>
      <c r="Q4" s="57"/>
      <c r="R4" s="58">
        <v>698.38</v>
      </c>
      <c r="S4" s="58"/>
      <c r="T4" s="57">
        <v>0</v>
      </c>
      <c r="U4" s="57"/>
      <c r="V4" s="57"/>
      <c r="W4" s="57">
        <v>812.32</v>
      </c>
      <c r="X4" s="57"/>
      <c r="Y4" s="57"/>
      <c r="Z4" s="57"/>
      <c r="AA4" s="57"/>
      <c r="AB4" s="57"/>
      <c r="AC4" s="57"/>
      <c r="AD4" s="57"/>
      <c r="AE4" s="57"/>
      <c r="AF4" s="57">
        <v>650.39</v>
      </c>
      <c r="AG4" s="58">
        <v>723.75</v>
      </c>
      <c r="AH4" s="29">
        <v>0</v>
      </c>
      <c r="AI4" s="59">
        <v>0</v>
      </c>
      <c r="AJ4" s="48">
        <f>MAX(F4:AI4)</f>
        <v>812.32</v>
      </c>
      <c r="AK4" s="48">
        <f>LARGE(F4:AI4,2)</f>
        <v>750</v>
      </c>
      <c r="AL4" s="49">
        <f>LARGE(F4:AI4,3)</f>
        <v>723.75</v>
      </c>
      <c r="AM4" s="49">
        <f>LARGE(F4:AI4,4)</f>
        <v>698.38</v>
      </c>
      <c r="AN4" s="50">
        <f>SUM(AJ4:AM4)</f>
        <v>2984.4500000000003</v>
      </c>
      <c r="AO4" s="51"/>
    </row>
    <row r="5" spans="1:41" ht="15.75" customHeight="1">
      <c r="A5" s="17">
        <f>RANK(AN5,AN$2:AN$177,0)</f>
        <v>4</v>
      </c>
      <c r="B5" s="18" t="str">
        <f>CONCATENATE(C5,D5)</f>
        <v xml:space="preserve">MenningBryce </v>
      </c>
      <c r="C5" s="18" t="s">
        <v>119</v>
      </c>
      <c r="D5" s="18" t="s">
        <v>120</v>
      </c>
      <c r="E5" s="47" t="s">
        <v>113</v>
      </c>
      <c r="F5" s="33">
        <f>IF(ISNA(VLOOKUP($B5,'Timber Tour'!$A$135:$G$201,6,FALSE)),0,(VLOOKUP($B5,'Timber Tour'!$A$135:$G$201,6,FALSE)))</f>
        <v>0</v>
      </c>
      <c r="G5" s="33">
        <f>IF(ISNA(VLOOKUP($B5,'Timber Tour'!$A$33:$G$201,6,FALSE)),0,(VLOOKUP($B5,'Timber Tour'!$A$33:$G$201,6,FALSE)))</f>
        <v>0</v>
      </c>
      <c r="H5" s="33">
        <f>IF(ISNA(VLOOKUP($B5,'Timber Tour'!$A$250:$G$312,6,FALSE)),0,(VLOOKUP($B5,'Timber Tour'!$A$250:$G$312,6,FALSE)))</f>
        <v>0</v>
      </c>
      <c r="I5" s="33">
        <f>IF(ISNA(VLOOKUP($B5,'Timber Tour'!$A$317:$G$378,6,FALSE)),0,(VLOOKUP($B5,'Timber Tour'!$A$317:$G$378,6,FALSE)))</f>
        <v>0</v>
      </c>
      <c r="J5" s="29"/>
      <c r="K5" s="29"/>
      <c r="L5" s="29">
        <v>698.42</v>
      </c>
      <c r="M5" s="29">
        <v>564</v>
      </c>
      <c r="N5" s="29"/>
      <c r="O5" s="29"/>
      <c r="P5" s="29"/>
      <c r="Q5" s="29"/>
      <c r="R5" s="21">
        <v>609.55999999999995</v>
      </c>
      <c r="S5" s="21"/>
      <c r="T5" s="29">
        <v>698.38</v>
      </c>
      <c r="U5" s="29"/>
      <c r="V5" s="29"/>
      <c r="W5" s="21">
        <v>764.67</v>
      </c>
      <c r="X5" s="29"/>
      <c r="Y5" s="29"/>
      <c r="Z5" s="29"/>
      <c r="AA5" s="29"/>
      <c r="AB5" s="29"/>
      <c r="AC5" s="29"/>
      <c r="AD5" s="29"/>
      <c r="AE5" s="29"/>
      <c r="AF5" s="29">
        <v>0</v>
      </c>
      <c r="AG5" s="29">
        <v>0</v>
      </c>
      <c r="AH5" s="29">
        <v>0</v>
      </c>
      <c r="AI5" s="29">
        <v>0</v>
      </c>
      <c r="AJ5" s="48">
        <f>MAX(F5:AI5)</f>
        <v>764.67</v>
      </c>
      <c r="AK5" s="48">
        <f>LARGE(F5:AI5,2)</f>
        <v>698.42</v>
      </c>
      <c r="AL5" s="49">
        <f>LARGE(F5:AI5,3)</f>
        <v>698.38</v>
      </c>
      <c r="AM5" s="49">
        <f>LARGE(F5:AI5,4)</f>
        <v>609.55999999999995</v>
      </c>
      <c r="AN5" s="50">
        <f>SUM(AJ5:AM5)</f>
        <v>2771.0299999999997</v>
      </c>
      <c r="AO5" s="51"/>
    </row>
    <row r="6" spans="1:41" ht="15.75" customHeight="1">
      <c r="A6" s="55">
        <f>RANK(AN6,AN$2:AN$177,0)</f>
        <v>5</v>
      </c>
      <c r="B6" s="18" t="str">
        <f>CONCATENATE(C6,D6)</f>
        <v>WilsonLeif</v>
      </c>
      <c r="C6" s="18" t="s">
        <v>121</v>
      </c>
      <c r="D6" s="18" t="s">
        <v>122</v>
      </c>
      <c r="E6" s="47" t="s">
        <v>123</v>
      </c>
      <c r="F6" s="33">
        <f>IF(ISNA(VLOOKUP($B6,'Timber Tour'!$A$135:$G$201,6,FALSE)),0,(VLOOKUP($B6,'Timber Tour'!$A$135:$G$201,6,FALSE)))</f>
        <v>0</v>
      </c>
      <c r="G6" s="33">
        <f>IF(ISNA(VLOOKUP($B6,'Timber Tour'!$A$33:$G$201,6,FALSE)),0,(VLOOKUP($B6,'Timber Tour'!$A$33:$G$201,6,FALSE)))</f>
        <v>0</v>
      </c>
      <c r="H6" s="33">
        <f>IF(ISNA(VLOOKUP($B6,'Timber Tour'!$A$250:$G$312,6,FALSE)),0,(VLOOKUP($B6,'Timber Tour'!$A$250:$G$312,6,FALSE)))</f>
        <v>0</v>
      </c>
      <c r="I6" s="33">
        <f>IF(ISNA(VLOOKUP($B6,'Timber Tour'!$A$317:$G$378,6,FALSE)),0,(VLOOKUP($B6,'Timber Tour'!$A$317:$G$378,6,FALSE)))</f>
        <v>0</v>
      </c>
      <c r="J6" s="29"/>
      <c r="K6" s="29"/>
      <c r="L6" s="60">
        <v>424.13</v>
      </c>
      <c r="M6" s="60">
        <v>297.01</v>
      </c>
      <c r="N6" s="60">
        <v>750</v>
      </c>
      <c r="O6" s="60">
        <v>584.46</v>
      </c>
      <c r="P6" s="29"/>
      <c r="Q6" s="29"/>
      <c r="R6" s="29">
        <v>0</v>
      </c>
      <c r="S6" s="29"/>
      <c r="T6" s="21">
        <v>776.31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>
        <v>0</v>
      </c>
      <c r="AG6" s="29">
        <v>0</v>
      </c>
      <c r="AH6" s="29">
        <v>0</v>
      </c>
      <c r="AI6" s="29">
        <v>0</v>
      </c>
      <c r="AJ6" s="48">
        <f>MAX(F6:AI6)</f>
        <v>776.31</v>
      </c>
      <c r="AK6" s="48">
        <f>LARGE(F6:AI6,2)</f>
        <v>750</v>
      </c>
      <c r="AL6" s="49">
        <f>LARGE(F6:AI6,3)</f>
        <v>584.46</v>
      </c>
      <c r="AM6" s="49">
        <f>LARGE(F6:AI6,4)</f>
        <v>424.13</v>
      </c>
      <c r="AN6" s="50">
        <f>SUM(AJ6:AM6)</f>
        <v>2534.9</v>
      </c>
      <c r="AO6" s="51"/>
    </row>
    <row r="7" spans="1:41" ht="15.75" customHeight="1">
      <c r="A7" s="17">
        <f>RANK(AN7,AN$2:AN$64,0)</f>
        <v>6</v>
      </c>
      <c r="B7" s="18" t="str">
        <f>CONCATENATE(C7,D7)</f>
        <v>Owen-MoldLandon</v>
      </c>
      <c r="C7" s="37" t="s">
        <v>124</v>
      </c>
      <c r="D7" s="37" t="s">
        <v>125</v>
      </c>
      <c r="E7" s="47" t="s">
        <v>113</v>
      </c>
      <c r="F7" s="33">
        <f>IF(ISNA(VLOOKUP($B7,'Timber Tour'!$A$135:$G$201,6,FALSE)),0,(VLOOKUP($B7,'Timber Tour'!$A$135:$G$201,6,FALSE)))</f>
        <v>0</v>
      </c>
      <c r="G7" s="33">
        <f>IF(ISNA(VLOOKUP($B7,'Timber Tour'!$A$33:$G$201,6,FALSE)),0,(VLOOKUP($B7,'Timber Tour'!$A$33:$G$201,6,FALSE)))</f>
        <v>0</v>
      </c>
      <c r="H7" s="33">
        <f>IF(ISNA(VLOOKUP($B7,'Timber Tour'!$A$250:$G$312,6,FALSE)),0,(VLOOKUP($B7,'Timber Tour'!$A$250:$G$312,6,FALSE)))</f>
        <v>650</v>
      </c>
      <c r="I7" s="33">
        <f>IF(ISNA(VLOOKUP($B7,'Timber Tour'!$A$317:$G$378,6,FALSE)),0,(VLOOKUP($B7,'Timber Tour'!$A$317:$G$378,6,FALSE)))</f>
        <v>611</v>
      </c>
      <c r="J7" s="29"/>
      <c r="K7" s="29"/>
      <c r="L7" s="29">
        <v>354.92</v>
      </c>
      <c r="M7" s="29">
        <v>330.51</v>
      </c>
      <c r="N7" s="21">
        <v>193.69</v>
      </c>
      <c r="O7" s="21">
        <v>525.21</v>
      </c>
      <c r="P7" s="21">
        <v>564</v>
      </c>
      <c r="Q7" s="21">
        <v>673.97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>
        <v>0</v>
      </c>
      <c r="AG7" s="29">
        <v>0</v>
      </c>
      <c r="AH7" s="29">
        <v>0</v>
      </c>
      <c r="AI7" s="29">
        <v>0</v>
      </c>
      <c r="AJ7" s="48">
        <f>MAX(F7:AI7)</f>
        <v>673.97</v>
      </c>
      <c r="AK7" s="48">
        <f>LARGE(F7:AI7,2)</f>
        <v>650</v>
      </c>
      <c r="AL7" s="49">
        <f>LARGE(F7:AI7,3)</f>
        <v>611</v>
      </c>
      <c r="AM7" s="49">
        <f>LARGE(F7:AI7,4)</f>
        <v>564</v>
      </c>
      <c r="AN7" s="50">
        <f>SUM(AJ7:AM7)</f>
        <v>2498.9700000000003</v>
      </c>
      <c r="AO7" s="51"/>
    </row>
    <row r="8" spans="1:41" ht="15.75" customHeight="1">
      <c r="A8" s="17">
        <f>RANK(AN8,AN$2:AN$177,0)</f>
        <v>7</v>
      </c>
      <c r="B8" s="18" t="str">
        <f>CONCATENATE(C8,D8)</f>
        <v>ChristensenDrew</v>
      </c>
      <c r="C8" s="19" t="s">
        <v>126</v>
      </c>
      <c r="D8" s="19" t="s">
        <v>127</v>
      </c>
      <c r="E8" s="61" t="str">
        <f>IF(ISNA(VLOOKUP($B8,'Timber Tour'!$A$33:$G$201,7,FALSE)),0,(VLOOKUP($B8,'Timber Tour'!$A$33:$G$201,7,FALSE)))</f>
        <v>M16</v>
      </c>
      <c r="F8" s="33">
        <f>IF(ISNA(VLOOKUP($B8,'Timber Tour'!$A$135:$G$201,6,FALSE)),0,(VLOOKUP($B8,'Timber Tour'!$A$135:$G$201,6,FALSE)))</f>
        <v>611</v>
      </c>
      <c r="G8" s="33">
        <f>IF(ISNA(VLOOKUP($B8,'Timber Tour'!$A$33:$G$201,6,FALSE)),0,(VLOOKUP($B8,'Timber Tour'!$A$33:$G$201,6,FALSE)))</f>
        <v>611</v>
      </c>
      <c r="H8" s="33">
        <f>IF(ISNA(VLOOKUP($B8,'Timber Tour'!$A$250:$G$312,6,FALSE)),0,(VLOOKUP($B8,'Timber Tour'!$A$250:$G$312,6,FALSE)))</f>
        <v>539.88</v>
      </c>
      <c r="I8" s="33">
        <f>IF(ISNA(VLOOKUP($B8,'Timber Tour'!$A$317:$G$378,6,FALSE)),0,(VLOOKUP($B8,'Timber Tour'!$A$317:$G$378,6,FALSE)))</f>
        <v>650</v>
      </c>
      <c r="J8" s="21"/>
      <c r="K8" s="21"/>
      <c r="L8" s="29"/>
      <c r="M8" s="29"/>
      <c r="N8" s="21">
        <v>297.01</v>
      </c>
      <c r="O8" s="21">
        <v>506.83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>
        <v>0</v>
      </c>
      <c r="AG8" s="29">
        <v>0</v>
      </c>
      <c r="AH8" s="29">
        <v>0</v>
      </c>
      <c r="AI8" s="29">
        <v>0</v>
      </c>
      <c r="AJ8" s="48">
        <f>MAX(F8:AI8)</f>
        <v>650</v>
      </c>
      <c r="AK8" s="48">
        <f>LARGE(F8:AI8,2)</f>
        <v>611</v>
      </c>
      <c r="AL8" s="49">
        <f>LARGE(F8:AI8,3)</f>
        <v>611</v>
      </c>
      <c r="AM8" s="49">
        <f>LARGE(F8:AI8,4)</f>
        <v>539.88</v>
      </c>
      <c r="AN8" s="50">
        <f>SUM(AJ8:AM8)</f>
        <v>2411.88</v>
      </c>
      <c r="AO8" s="62"/>
    </row>
    <row r="9" spans="1:41" ht="15.75" customHeight="1">
      <c r="A9" s="63">
        <f>RANK(AN9,AN$2:AN$177,0)</f>
        <v>8</v>
      </c>
      <c r="B9" s="18" t="str">
        <f>CONCATENATE(C9,D9)</f>
        <v>SwiftDeston</v>
      </c>
      <c r="C9" s="56" t="s">
        <v>128</v>
      </c>
      <c r="D9" s="56" t="s">
        <v>129</v>
      </c>
      <c r="E9" s="47" t="s">
        <v>113</v>
      </c>
      <c r="F9" s="53">
        <f>IF(ISNA(VLOOKUP($B9,'Timber Tour'!$A$135:$G$201,6,FALSE)),0,(VLOOKUP($B9,'Timber Tour'!$A$135:$G$201,6,FALSE)))</f>
        <v>0</v>
      </c>
      <c r="G9" s="53">
        <f>IF(ISNA(VLOOKUP($B9,'Timber Tour'!$A$33:$G$201,6,FALSE)),0,(VLOOKUP($B9,'Timber Tour'!$A$33:$G$201,6,FALSE)))</f>
        <v>0</v>
      </c>
      <c r="H9" s="33">
        <f>IF(ISNA(VLOOKUP($B9,'Timber Tour'!$A$250:$G$312,6,FALSE)),0,(VLOOKUP($B9,'Timber Tour'!$A$250:$G$312,6,FALSE)))</f>
        <v>0</v>
      </c>
      <c r="I9" s="33">
        <f>IF(ISNA(VLOOKUP($B9,'Timber Tour'!$A$317:$G$378,6,FALSE)),0,(VLOOKUP($B9,'Timber Tour'!$A$317:$G$378,6,FALSE)))</f>
        <v>0</v>
      </c>
      <c r="J9" s="47"/>
      <c r="K9" s="47"/>
      <c r="L9" s="58">
        <v>0</v>
      </c>
      <c r="M9" s="58">
        <v>489.09</v>
      </c>
      <c r="N9" s="58">
        <v>584.46</v>
      </c>
      <c r="O9" s="58">
        <v>239.85</v>
      </c>
      <c r="P9" s="58">
        <v>673.97</v>
      </c>
      <c r="Q9" s="58">
        <v>584.46</v>
      </c>
      <c r="R9" s="58"/>
      <c r="S9" s="58"/>
      <c r="T9" s="58">
        <v>540.14</v>
      </c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7">
        <v>0</v>
      </c>
      <c r="AG9" s="57">
        <v>0</v>
      </c>
      <c r="AH9" s="18">
        <v>0</v>
      </c>
      <c r="AI9" s="18">
        <v>0</v>
      </c>
      <c r="AJ9" s="48">
        <f>MAX(F9:AI9)</f>
        <v>673.97</v>
      </c>
      <c r="AK9" s="48">
        <f>LARGE(F9:AI9,2)</f>
        <v>584.46</v>
      </c>
      <c r="AL9" s="49">
        <f>LARGE(F9:AI9,3)</f>
        <v>584.46</v>
      </c>
      <c r="AM9" s="49">
        <f>LARGE(F9:AI9,4)</f>
        <v>540.14</v>
      </c>
      <c r="AN9" s="50">
        <f>SUM(AJ9:AM9)</f>
        <v>2383.0300000000002</v>
      </c>
      <c r="AO9" s="51"/>
    </row>
    <row r="10" spans="1:41" ht="15.75" customHeight="1">
      <c r="A10" s="17">
        <f>RANK(AN10,AN$2:AN$177,0)</f>
        <v>9</v>
      </c>
      <c r="B10" s="18" t="str">
        <f>CONCATENATE(C10,D10)</f>
        <v xml:space="preserve">Lindsay-RossStephen </v>
      </c>
      <c r="C10" s="18" t="s">
        <v>130</v>
      </c>
      <c r="D10" s="18" t="s">
        <v>131</v>
      </c>
      <c r="E10" s="47" t="s">
        <v>116</v>
      </c>
      <c r="F10" s="33">
        <f>IF(ISNA(VLOOKUP($B10,'Timber Tour'!$A$135:$G$201,6,FALSE)),0,(VLOOKUP($B10,'Timber Tour'!$A$135:$G$201,6,FALSE)))</f>
        <v>0</v>
      </c>
      <c r="G10" s="33">
        <f>IF(ISNA(VLOOKUP($B10,'Timber Tour'!$A$33:$G$201,6,FALSE)),0,(VLOOKUP($B10,'Timber Tour'!$A$33:$G$201,6,FALSE)))</f>
        <v>0</v>
      </c>
      <c r="H10" s="33">
        <f>IF(ISNA(VLOOKUP($B10,'Timber Tour'!$A$250:$G$312,6,FALSE)),0,(VLOOKUP($B10,'Timber Tour'!$A$250:$G$312,6,FALSE)))</f>
        <v>0</v>
      </c>
      <c r="I10" s="33">
        <f>IF(ISNA(VLOOKUP($B10,'Timber Tour'!$A$317:$G$378,6,FALSE)),0,(VLOOKUP($B10,'Timber Tour'!$A$317:$G$378,6,FALSE)))</f>
        <v>0</v>
      </c>
      <c r="J10" s="29"/>
      <c r="K10" s="29"/>
      <c r="L10" s="29">
        <v>525.21</v>
      </c>
      <c r="M10" s="29">
        <v>605.65</v>
      </c>
      <c r="N10" s="21">
        <v>544.26</v>
      </c>
      <c r="O10" s="21">
        <v>627.62</v>
      </c>
      <c r="P10" s="29"/>
      <c r="Q10" s="29"/>
      <c r="R10" s="29"/>
      <c r="S10" s="29"/>
      <c r="T10" s="29">
        <v>0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>
        <v>0</v>
      </c>
      <c r="AG10" s="29">
        <v>0</v>
      </c>
      <c r="AH10" s="29">
        <v>0</v>
      </c>
      <c r="AI10" s="29">
        <v>0</v>
      </c>
      <c r="AJ10" s="48">
        <f>MAX(F10:AI10)</f>
        <v>627.62</v>
      </c>
      <c r="AK10" s="48">
        <f>LARGE(F10:AI10,2)</f>
        <v>605.65</v>
      </c>
      <c r="AL10" s="49">
        <f>LARGE(F10:AI10,3)</f>
        <v>544.26</v>
      </c>
      <c r="AM10" s="49">
        <f>LARGE(F10:AI10,4)</f>
        <v>525.21</v>
      </c>
      <c r="AN10" s="50">
        <f>SUM(AJ10:AM10)</f>
        <v>2302.7399999999998</v>
      </c>
      <c r="AO10" s="51"/>
    </row>
    <row r="11" spans="1:41" ht="15.75" customHeight="1">
      <c r="A11" s="63">
        <f>RANK(AN11,AN$2:AN$177,0)</f>
        <v>10</v>
      </c>
      <c r="B11" s="18" t="str">
        <f>CONCATENATE(C11,D11)</f>
        <v>FriesenEvan</v>
      </c>
      <c r="C11" s="37" t="s">
        <v>132</v>
      </c>
      <c r="D11" s="37" t="s">
        <v>133</v>
      </c>
      <c r="E11" s="61" t="s">
        <v>113</v>
      </c>
      <c r="F11" s="33">
        <f>IF(ISNA(VLOOKUP($B11,'Timber Tour'!$A$135:$G$201,6,FALSE)),0,(VLOOKUP($B11,'Timber Tour'!$A$135:$G$201,6,FALSE)))</f>
        <v>0</v>
      </c>
      <c r="G11" s="33">
        <f>IF(ISNA(VLOOKUP($B11,'Timber Tour'!$A$33:$G$201,6,FALSE)),0,(VLOOKUP($B11,'Timber Tour'!$A$33:$G$201,6,FALSE)))</f>
        <v>0</v>
      </c>
      <c r="H11" s="33">
        <f>IF(ISNA(VLOOKUP($B11,'Timber Tour'!$A$250:$G$312,6,FALSE)),0,(VLOOKUP($B11,'Timber Tour'!$A$250:$G$312,6,FALSE)))</f>
        <v>0</v>
      </c>
      <c r="I11" s="33">
        <f>IF(ISNA(VLOOKUP($B11,'Timber Tour'!$A$317:$G$378,6,FALSE)),0,(VLOOKUP($B11,'Timber Tour'!$A$317:$G$378,6,FALSE)))</f>
        <v>0</v>
      </c>
      <c r="J11" s="21"/>
      <c r="K11" s="21"/>
      <c r="L11" s="21">
        <v>276.58</v>
      </c>
      <c r="M11" s="21">
        <v>0</v>
      </c>
      <c r="N11" s="21">
        <v>564</v>
      </c>
      <c r="O11" s="21">
        <v>471.97</v>
      </c>
      <c r="P11" s="21">
        <v>409.28</v>
      </c>
      <c r="Q11" s="21">
        <v>650.39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9">
        <v>0</v>
      </c>
      <c r="AG11" s="29">
        <v>0</v>
      </c>
      <c r="AH11" s="29">
        <v>0</v>
      </c>
      <c r="AI11" s="29">
        <v>0</v>
      </c>
      <c r="AJ11" s="48">
        <f>MAX(F11:AI11)</f>
        <v>650.39</v>
      </c>
      <c r="AK11" s="48">
        <f>LARGE(F11:AI11,2)</f>
        <v>564</v>
      </c>
      <c r="AL11" s="49">
        <f>LARGE(F11:AI11,3)</f>
        <v>471.97</v>
      </c>
      <c r="AM11" s="49">
        <f>LARGE(F11:AI11,4)</f>
        <v>409.28</v>
      </c>
      <c r="AN11" s="50">
        <f>SUM(AJ11:AM11)</f>
        <v>2095.64</v>
      </c>
      <c r="AO11" s="51"/>
    </row>
    <row r="12" spans="1:41" ht="15.75" customHeight="1">
      <c r="A12" s="17">
        <f>RANK(AN12,AN$2:AN$64,0)</f>
        <v>11</v>
      </c>
      <c r="B12" s="18" t="str">
        <f>CONCATENATE(C12,D12)</f>
        <v>HeslopMatthaeus</v>
      </c>
      <c r="C12" s="56" t="s">
        <v>134</v>
      </c>
      <c r="D12" s="56" t="s">
        <v>135</v>
      </c>
      <c r="E12" s="52" t="s">
        <v>113</v>
      </c>
      <c r="F12" s="33">
        <f>IF(ISNA(VLOOKUP($B12,'Timber Tour'!$A$135:$G$201,6,FALSE)),0,(VLOOKUP($B12,'Timber Tour'!$A$135:$G$201,6,FALSE)))</f>
        <v>0</v>
      </c>
      <c r="G12" s="33">
        <f>IF(ISNA(VLOOKUP($B12,'Timber Tour'!$A$33:$G$201,6,FALSE)),0,(VLOOKUP($B12,'Timber Tour'!$A$33:$G$201,6,FALSE)))</f>
        <v>0</v>
      </c>
      <c r="H12" s="33">
        <f>IF(ISNA(VLOOKUP($B12,'Timber Tour'!$A$250:$G$312,6,FALSE)),0,(VLOOKUP($B12,'Timber Tour'!$A$250:$G$312,6,FALSE)))</f>
        <v>0</v>
      </c>
      <c r="I12" s="33">
        <f>IF(ISNA(VLOOKUP($B12,'Timber Tour'!$A$317:$G$378,6,FALSE)),0,(VLOOKUP($B12,'Timber Tour'!$A$317:$G$378,6,FALSE)))</f>
        <v>0</v>
      </c>
      <c r="J12" s="58"/>
      <c r="K12" s="58"/>
      <c r="L12" s="58">
        <v>0</v>
      </c>
      <c r="M12" s="58">
        <v>381.14</v>
      </c>
      <c r="N12" s="58">
        <v>354.92</v>
      </c>
      <c r="O12" s="58">
        <v>723.75</v>
      </c>
      <c r="P12" s="58"/>
      <c r="Q12" s="58"/>
      <c r="R12" s="58"/>
      <c r="S12" s="58"/>
      <c r="T12" s="58">
        <v>628.27</v>
      </c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7">
        <v>0</v>
      </c>
      <c r="AG12" s="57">
        <v>0</v>
      </c>
      <c r="AH12" s="29">
        <v>0</v>
      </c>
      <c r="AI12" s="29">
        <v>0</v>
      </c>
      <c r="AJ12" s="48">
        <f>MAX(F12:AI12)</f>
        <v>723.75</v>
      </c>
      <c r="AK12" s="48">
        <f>LARGE(F12:AI12,2)</f>
        <v>628.27</v>
      </c>
      <c r="AL12" s="49">
        <f>LARGE(F12:AI12,3)</f>
        <v>381.14</v>
      </c>
      <c r="AM12" s="49">
        <f>LARGE(F12:AI12,4)</f>
        <v>354.92</v>
      </c>
      <c r="AN12" s="50">
        <f>SUM(AJ12:AM12)</f>
        <v>2088.08</v>
      </c>
      <c r="AO12" s="51"/>
    </row>
    <row r="13" spans="1:41" ht="15.75" customHeight="1">
      <c r="A13" s="55">
        <f>RANK(AN13,AN$2:AN$177,0)</f>
        <v>12</v>
      </c>
      <c r="B13" s="18" t="str">
        <f>CONCATENATE(C13,D13)</f>
        <v>Joel Macnair</v>
      </c>
      <c r="C13" s="18" t="s">
        <v>136</v>
      </c>
      <c r="D13" s="18" t="s">
        <v>137</v>
      </c>
      <c r="E13" s="56" t="s">
        <v>123</v>
      </c>
      <c r="F13" s="33">
        <f>IF(ISNA(VLOOKUP($B13,'Timber Tour'!$A$135:$G$201,6,FALSE)),0,(VLOOKUP($B13,'Timber Tour'!$A$135:$G$201,6,FALSE)))</f>
        <v>0</v>
      </c>
      <c r="G13" s="33">
        <f>IF(ISNA(VLOOKUP($B13,'Timber Tour'!$A$33:$G$201,6,FALSE)),0,(VLOOKUP($B13,'Timber Tour'!$A$33:$G$201,6,FALSE)))</f>
        <v>0</v>
      </c>
      <c r="H13" s="33">
        <f>IF(ISNA(VLOOKUP($B13,'Timber Tour'!$A$250:$G$312,6,FALSE)),0,(VLOOKUP($B13,'Timber Tour'!$A$250:$G$312,6,FALSE)))</f>
        <v>0</v>
      </c>
      <c r="I13" s="33">
        <f>IF(ISNA(VLOOKUP($B13,'Timber Tour'!$A$317:$G$378,6,FALSE)),0,(VLOOKUP($B13,'Timber Tour'!$A$317:$G$378,6,FALSE)))</f>
        <v>0</v>
      </c>
      <c r="J13" s="64"/>
      <c r="K13" s="64"/>
      <c r="L13" s="29">
        <v>186.91</v>
      </c>
      <c r="M13" s="21">
        <v>207.99</v>
      </c>
      <c r="N13" s="21">
        <v>723.75</v>
      </c>
      <c r="O13" s="21">
        <v>0</v>
      </c>
      <c r="P13" s="21"/>
      <c r="Q13" s="21"/>
      <c r="R13" s="21">
        <v>0</v>
      </c>
      <c r="S13" s="21"/>
      <c r="T13" s="21">
        <v>508.45</v>
      </c>
      <c r="U13" s="21"/>
      <c r="V13" s="21"/>
      <c r="W13" s="21">
        <v>573.79999999999995</v>
      </c>
      <c r="X13" s="21"/>
      <c r="Y13" s="21"/>
      <c r="Z13" s="21"/>
      <c r="AA13" s="21"/>
      <c r="AB13" s="21"/>
      <c r="AC13" s="21"/>
      <c r="AD13" s="21"/>
      <c r="AE13" s="21"/>
      <c r="AF13" s="29">
        <v>0</v>
      </c>
      <c r="AG13" s="29">
        <v>0</v>
      </c>
      <c r="AH13" s="29">
        <v>0</v>
      </c>
      <c r="AI13" s="29">
        <v>0</v>
      </c>
      <c r="AJ13" s="48">
        <f>MAX(F13:AI13)</f>
        <v>723.75</v>
      </c>
      <c r="AK13" s="48">
        <f>LARGE(F13:AI13,2)</f>
        <v>573.79999999999995</v>
      </c>
      <c r="AL13" s="49">
        <f>LARGE(F13:AI13,3)</f>
        <v>508.45</v>
      </c>
      <c r="AM13" s="49">
        <f>LARGE(F13:AI13,4)</f>
        <v>207.99</v>
      </c>
      <c r="AN13" s="50">
        <f>SUM(AJ13:AM13)</f>
        <v>2013.99</v>
      </c>
      <c r="AO13" s="51"/>
    </row>
    <row r="14" spans="1:41" ht="15.75" customHeight="1">
      <c r="A14" s="17">
        <f>RANK(AN14,AN$2:AN$64,0)</f>
        <v>13</v>
      </c>
      <c r="B14" s="18" t="str">
        <f>CONCATENATE(C14,D14)</f>
        <v>McphersonDexter</v>
      </c>
      <c r="C14" s="61" t="s">
        <v>138</v>
      </c>
      <c r="D14" s="61" t="s">
        <v>139</v>
      </c>
      <c r="E14" s="61" t="s">
        <v>113</v>
      </c>
      <c r="F14" s="33">
        <f>IF(ISNA(VLOOKUP($B14,'Timber Tour'!$A$135:$G$201,6,FALSE)),0,(VLOOKUP($B14,'Timber Tour'!$A$135:$G$201,6,FALSE)))</f>
        <v>0</v>
      </c>
      <c r="G14" s="33">
        <f>IF(ISNA(VLOOKUP($B14,'Timber Tour'!$A$33:$G$201,6,FALSE)),0,(VLOOKUP($B14,'Timber Tour'!$A$33:$G$201,6,FALSE)))</f>
        <v>0</v>
      </c>
      <c r="H14" s="33">
        <f>IF(ISNA(VLOOKUP($B14,'Timber Tour'!$A$250:$G$312,6,FALSE)),0,(VLOOKUP($B14,'Timber Tour'!$A$250:$G$312,6,FALSE)))</f>
        <v>448.42</v>
      </c>
      <c r="I14" s="33">
        <f>IF(ISNA(VLOOKUP($B14,'Timber Tour'!$A$317:$G$378,6,FALSE)),0,(VLOOKUP($B14,'Timber Tour'!$A$317:$G$378,6,FALSE)))</f>
        <v>507.49</v>
      </c>
      <c r="J14" s="58"/>
      <c r="K14" s="58"/>
      <c r="L14" s="58">
        <v>424.13</v>
      </c>
      <c r="M14" s="65">
        <v>0</v>
      </c>
      <c r="N14" s="21">
        <v>0</v>
      </c>
      <c r="O14" s="21">
        <v>193.69</v>
      </c>
      <c r="P14" s="62">
        <v>186.91</v>
      </c>
      <c r="Q14" s="58">
        <v>455.45</v>
      </c>
      <c r="R14" s="58"/>
      <c r="S14" s="58"/>
      <c r="T14" s="58"/>
      <c r="U14" s="58"/>
      <c r="V14" s="58"/>
      <c r="W14" s="21"/>
      <c r="X14" s="58"/>
      <c r="Y14" s="58"/>
      <c r="Z14" s="58"/>
      <c r="AA14" s="58"/>
      <c r="AB14" s="58"/>
      <c r="AC14" s="58"/>
      <c r="AD14" s="58"/>
      <c r="AE14" s="58"/>
      <c r="AF14" s="57">
        <v>0</v>
      </c>
      <c r="AG14" s="57">
        <v>0</v>
      </c>
      <c r="AH14" s="29">
        <v>0</v>
      </c>
      <c r="AI14" s="29">
        <v>0</v>
      </c>
      <c r="AJ14" s="48">
        <f>MAX(F14:AI14)</f>
        <v>507.49</v>
      </c>
      <c r="AK14" s="48">
        <f>LARGE(F14:AI14,2)</f>
        <v>455.45</v>
      </c>
      <c r="AL14" s="49">
        <f>LARGE(F14:AI14,3)</f>
        <v>448.42</v>
      </c>
      <c r="AM14" s="49">
        <f>LARGE(F14:AI14,4)</f>
        <v>424.13</v>
      </c>
      <c r="AN14" s="50">
        <f>SUM(AJ14:AM14)</f>
        <v>1835.4900000000002</v>
      </c>
      <c r="AO14" s="51"/>
    </row>
    <row r="15" spans="1:41" ht="15.75" customHeight="1">
      <c r="A15" s="17">
        <f>RANK(AN15,AN$2:AN$177,0)</f>
        <v>14</v>
      </c>
      <c r="B15" s="18" t="str">
        <f>CONCATENATE(C15,D15)</f>
        <v>Steven Mitchell</v>
      </c>
      <c r="C15" s="18" t="s">
        <v>140</v>
      </c>
      <c r="D15" s="18" t="s">
        <v>141</v>
      </c>
      <c r="E15" s="66" t="s">
        <v>123</v>
      </c>
      <c r="F15" s="33">
        <f>IF(ISNA(VLOOKUP($B15,'Timber Tour'!$A$135:$G$201,6,FALSE)),0,(VLOOKUP($B15,'Timber Tour'!$A$135:$G$201,6,FALSE)))</f>
        <v>0</v>
      </c>
      <c r="G15" s="33">
        <f>IF(ISNA(VLOOKUP($B15,'Timber Tour'!$A$33:$G$201,6,FALSE)),0,(VLOOKUP($B15,'Timber Tour'!$A$33:$G$201,6,FALSE)))</f>
        <v>0</v>
      </c>
      <c r="H15" s="33">
        <f>IF(ISNA(VLOOKUP($B15,'Timber Tour'!$A$250:$G$312,6,FALSE)),0,(VLOOKUP($B15,'Timber Tour'!$A$250:$G$312,6,FALSE)))</f>
        <v>0</v>
      </c>
      <c r="I15" s="33">
        <f>IF(ISNA(VLOOKUP($B15,'Timber Tour'!$A$317:$G$378,6,FALSE)),0,(VLOOKUP($B15,'Timber Tour'!$A$317:$G$378,6,FALSE)))</f>
        <v>0</v>
      </c>
      <c r="J15" s="67"/>
      <c r="K15" s="67"/>
      <c r="L15" s="29">
        <v>439.51</v>
      </c>
      <c r="M15" s="29">
        <v>544.26</v>
      </c>
      <c r="N15" s="29"/>
      <c r="O15" s="29"/>
      <c r="P15" s="29"/>
      <c r="Q15" s="29"/>
      <c r="R15" s="29">
        <v>0</v>
      </c>
      <c r="S15" s="29"/>
      <c r="T15" s="21">
        <v>788.13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>
        <v>0</v>
      </c>
      <c r="AG15" s="29">
        <v>0</v>
      </c>
      <c r="AH15" s="29">
        <v>0</v>
      </c>
      <c r="AI15" s="29">
        <v>0</v>
      </c>
      <c r="AJ15" s="48">
        <f>MAX(F15:AI15)</f>
        <v>788.13</v>
      </c>
      <c r="AK15" s="48">
        <f>LARGE(F15:AI15,2)</f>
        <v>544.26</v>
      </c>
      <c r="AL15" s="49">
        <f>LARGE(F15:AI15,3)</f>
        <v>439.51</v>
      </c>
      <c r="AM15" s="49">
        <f>LARGE(F15:AI15,4)</f>
        <v>0</v>
      </c>
      <c r="AN15" s="50">
        <f>SUM(AJ15:AM15)</f>
        <v>1771.8999999999999</v>
      </c>
      <c r="AO15" s="51"/>
    </row>
    <row r="16" spans="1:41" ht="15.75" customHeight="1">
      <c r="A16" s="189">
        <f>RANK(AN16,AN$2:AN$177,0)</f>
        <v>15</v>
      </c>
      <c r="B16" s="18" t="str">
        <f>CONCATENATE(C16,D16)</f>
        <v>MCKENZIE-WHITERyder</v>
      </c>
      <c r="C16" s="61" t="s">
        <v>148</v>
      </c>
      <c r="D16" s="61" t="s">
        <v>145</v>
      </c>
      <c r="E16" s="61" t="s">
        <v>149</v>
      </c>
      <c r="F16" s="33">
        <f>IF(ISNA(VLOOKUP($B16,'Timber Tour'!$A$135:$G$201,6,FALSE)),0,(VLOOKUP($B16,'Timber Tour'!$A$135:$G$201,6,FALSE)))</f>
        <v>0</v>
      </c>
      <c r="G16" s="33">
        <f>IF(ISNA(VLOOKUP($B16,'Timber Tour'!$A$33:$G$201,6,FALSE)),0,(VLOOKUP($B16,'Timber Tour'!$A$33:$G$201,6,FALSE)))</f>
        <v>0</v>
      </c>
      <c r="H16" s="33">
        <f>IF(ISNA(VLOOKUP($B16,'Timber Tour'!$A$250:$G$312,6,FALSE)),0,(VLOOKUP($B16,'Timber Tour'!$A$250:$G$312,6,FALSE)))</f>
        <v>477.04</v>
      </c>
      <c r="I16" s="33">
        <f>IF(ISNA(VLOOKUP($B16,'Timber Tour'!$A$317:$G$378,6,FALSE)),0,(VLOOKUP($B16,'Timber Tour'!$A$317:$G$378,6,FALSE)))</f>
        <v>448.42</v>
      </c>
      <c r="J16" s="58"/>
      <c r="K16" s="58"/>
      <c r="L16" s="58">
        <v>0</v>
      </c>
      <c r="M16" s="58">
        <v>424.13</v>
      </c>
      <c r="N16" s="81">
        <v>0</v>
      </c>
      <c r="O16" s="81">
        <v>207.99</v>
      </c>
      <c r="P16" s="196">
        <v>354.92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7">
        <v>0</v>
      </c>
      <c r="AG16" s="57">
        <v>0</v>
      </c>
      <c r="AH16" s="29">
        <v>0</v>
      </c>
      <c r="AI16" s="29">
        <v>0</v>
      </c>
      <c r="AJ16" s="48">
        <f>MAX(F16:AI16)</f>
        <v>477.04</v>
      </c>
      <c r="AK16" s="48">
        <f>LARGE(F16:AI16,2)</f>
        <v>448.42</v>
      </c>
      <c r="AL16" s="49">
        <f>LARGE(F16:AI16,3)</f>
        <v>424.13</v>
      </c>
      <c r="AM16" s="49">
        <f>LARGE(F16:AI16,4)</f>
        <v>354.92</v>
      </c>
      <c r="AN16" s="50">
        <f>SUM(AJ16:AM16)</f>
        <v>1704.5100000000002</v>
      </c>
      <c r="AO16" s="51"/>
    </row>
    <row r="17" spans="1:41" ht="15.75" customHeight="1">
      <c r="A17" s="17">
        <f>RANK(AN17,AN$2:AN$177,0)</f>
        <v>16</v>
      </c>
      <c r="B17" s="18" t="str">
        <f>CONCATENATE(C17,D17)</f>
        <v>MartinKai</v>
      </c>
      <c r="C17" s="56" t="s">
        <v>142</v>
      </c>
      <c r="D17" s="56" t="s">
        <v>143</v>
      </c>
      <c r="E17" s="47" t="s">
        <v>116</v>
      </c>
      <c r="F17" s="33">
        <f>IF(ISNA(VLOOKUP($B17,'Timber Tour'!$A$135:$G$201,6,FALSE)),0,(VLOOKUP($B17,'Timber Tour'!$A$135:$G$201,6,FALSE)))</f>
        <v>0</v>
      </c>
      <c r="G17" s="33">
        <f>IF(ISNA(VLOOKUP($B17,'Timber Tour'!$A$33:$G$201,6,FALSE)),0,(VLOOKUP($B17,'Timber Tour'!$A$33:$G$201,6,FALSE)))</f>
        <v>0</v>
      </c>
      <c r="H17" s="33">
        <f>IF(ISNA(VLOOKUP($B17,'Timber Tour'!$A$250:$G$312,6,FALSE)),0,(VLOOKUP($B17,'Timber Tour'!$A$250:$G$312,6,FALSE)))</f>
        <v>0</v>
      </c>
      <c r="I17" s="33">
        <f>IF(ISNA(VLOOKUP($B17,'Timber Tour'!$A$317:$G$378,6,FALSE)),0,(VLOOKUP($B17,'Timber Tour'!$A$317:$G$378,6,FALSE)))</f>
        <v>0</v>
      </c>
      <c r="J17" s="57"/>
      <c r="K17" s="57"/>
      <c r="L17" s="57">
        <v>0</v>
      </c>
      <c r="M17" s="57">
        <v>0</v>
      </c>
      <c r="N17" s="57"/>
      <c r="O17" s="57"/>
      <c r="P17" s="57"/>
      <c r="Q17" s="57"/>
      <c r="R17" s="58">
        <v>147.22999999999999</v>
      </c>
      <c r="S17" s="58"/>
      <c r="T17" s="57">
        <v>812.32</v>
      </c>
      <c r="U17" s="57"/>
      <c r="V17" s="57"/>
      <c r="W17" s="58">
        <v>741.9</v>
      </c>
      <c r="X17" s="57"/>
      <c r="Y17" s="57"/>
      <c r="Z17" s="57"/>
      <c r="AA17" s="57"/>
      <c r="AB17" s="57"/>
      <c r="AC17" s="57"/>
      <c r="AD17" s="57"/>
      <c r="AE17" s="57"/>
      <c r="AF17" s="57">
        <v>0</v>
      </c>
      <c r="AG17" s="57">
        <v>0</v>
      </c>
      <c r="AH17" s="29">
        <v>0</v>
      </c>
      <c r="AI17" s="29">
        <v>0</v>
      </c>
      <c r="AJ17" s="48">
        <f>MAX(F17:AI17)</f>
        <v>812.32</v>
      </c>
      <c r="AK17" s="48">
        <f>LARGE(F17:AI17,2)</f>
        <v>741.9</v>
      </c>
      <c r="AL17" s="49">
        <f>LARGE(F17:AI17,3)</f>
        <v>147.22999999999999</v>
      </c>
      <c r="AM17" s="49">
        <f>LARGE(F17:AI17,4)</f>
        <v>0</v>
      </c>
      <c r="AN17" s="50">
        <f>SUM(AJ17:AM17)</f>
        <v>1701.45</v>
      </c>
      <c r="AO17" s="51"/>
    </row>
    <row r="18" spans="1:41" ht="15.75" customHeight="1">
      <c r="A18" s="46">
        <f>RANK(AN18,AN$2:AN$177,0)</f>
        <v>17</v>
      </c>
      <c r="B18" s="18" t="str">
        <f>CONCATENATE(C18,D18)</f>
        <v>HennessyRyder</v>
      </c>
      <c r="C18" s="191" t="s">
        <v>144</v>
      </c>
      <c r="D18" s="191" t="s">
        <v>145</v>
      </c>
      <c r="E18" s="52" t="s">
        <v>113</v>
      </c>
      <c r="F18" s="33">
        <f>IF(ISNA(VLOOKUP($B18,'Timber Tour'!$A$135:$G$201,6,FALSE)),0,(VLOOKUP($B18,'Timber Tour'!$A$135:$G$201,6,FALSE)))</f>
        <v>0</v>
      </c>
      <c r="G18" s="33">
        <f>IF(ISNA(VLOOKUP($B18,'Timber Tour'!$A$33:$G$201,6,FALSE)),0,(VLOOKUP($B18,'Timber Tour'!$A$33:$G$201,6,FALSE)))</f>
        <v>0</v>
      </c>
      <c r="H18" s="33">
        <f>IF(ISNA(VLOOKUP($B18,'Timber Tour'!$A$250:$G$312,6,FALSE)),0,(VLOOKUP($B18,'Timber Tour'!$A$250:$G$312,6,FALSE)))</f>
        <v>611</v>
      </c>
      <c r="I18" s="33">
        <f>IF(ISNA(VLOOKUP($B18,'Timber Tour'!$A$317:$G$378,6,FALSE)),0,(VLOOKUP($B18,'Timber Tour'!$A$317:$G$378,6,FALSE)))</f>
        <v>539.88</v>
      </c>
      <c r="J18" s="194"/>
      <c r="K18" s="194"/>
      <c r="L18" s="193">
        <v>207.99</v>
      </c>
      <c r="M18" s="194">
        <v>193.69</v>
      </c>
      <c r="N18" s="194">
        <v>307.77999999999997</v>
      </c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3">
        <v>0</v>
      </c>
      <c r="AG18" s="193">
        <v>0</v>
      </c>
      <c r="AH18" s="29">
        <v>0</v>
      </c>
      <c r="AI18" s="29">
        <v>0</v>
      </c>
      <c r="AJ18" s="48">
        <f>MAX(F18:AI18)</f>
        <v>611</v>
      </c>
      <c r="AK18" s="48">
        <f>LARGE(F18:AI18,2)</f>
        <v>539.88</v>
      </c>
      <c r="AL18" s="49">
        <f>LARGE(F18:AI18,3)</f>
        <v>307.77999999999997</v>
      </c>
      <c r="AM18" s="49">
        <f>LARGE(F18:AI18,4)</f>
        <v>207.99</v>
      </c>
      <c r="AN18" s="50">
        <f>SUM(AJ18:AM18)</f>
        <v>1666.65</v>
      </c>
      <c r="AO18" s="51"/>
    </row>
    <row r="19" spans="1:41" ht="15.75" customHeight="1">
      <c r="A19" s="46">
        <f>RANK(AN19,AN$2:AN$177,0)</f>
        <v>18</v>
      </c>
      <c r="B19" s="18" t="str">
        <f>CONCATENATE(C19,D19)</f>
        <v>WitvoetGrayson</v>
      </c>
      <c r="C19" s="61" t="s">
        <v>146</v>
      </c>
      <c r="D19" s="61" t="s">
        <v>147</v>
      </c>
      <c r="E19" s="61" t="str">
        <f>IF(ISNA(VLOOKUP($B19,'Timber Tour'!$A$33:$G$201,7,FALSE)),0,(VLOOKUP($B19,'Timber Tour'!$A$33:$G$201,7,FALSE)))</f>
        <v>M16</v>
      </c>
      <c r="F19" s="33">
        <f>IF(ISNA(VLOOKUP($B19,'Timber Tour'!$A$135:$G$201,6,FALSE)),0,(VLOOKUP($B19,'Timber Tour'!$A$135:$G$201,6,FALSE)))</f>
        <v>421.51</v>
      </c>
      <c r="G19" s="33">
        <f>IF(ISNA(VLOOKUP($B19,'Timber Tour'!$A$33:$G$201,6,FALSE)),0,(VLOOKUP($B19,'Timber Tour'!$A$33:$G$201,6,FALSE)))</f>
        <v>421.51</v>
      </c>
      <c r="H19" s="33">
        <f>IF(ISNA(VLOOKUP($B19,'Timber Tour'!$A$250:$G$312,6,FALSE)),0,(VLOOKUP($B19,'Timber Tour'!$A$250:$G$312,6,FALSE)))</f>
        <v>421.51</v>
      </c>
      <c r="I19" s="33">
        <f>IF(ISNA(VLOOKUP($B19,'Timber Tour'!$A$317:$G$378,6,FALSE)),0,(VLOOKUP($B19,'Timber Tour'!$A$317:$G$378,6,FALSE)))</f>
        <v>350.1</v>
      </c>
      <c r="J19" s="58"/>
      <c r="K19" s="58"/>
      <c r="L19" s="57"/>
      <c r="M19" s="57"/>
      <c r="N19" s="57"/>
      <c r="O19" s="57"/>
      <c r="P19" s="29"/>
      <c r="Q19" s="57"/>
      <c r="R19" s="57"/>
      <c r="S19" s="57"/>
      <c r="T19" s="29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>
        <v>0</v>
      </c>
      <c r="AG19" s="57">
        <v>0</v>
      </c>
      <c r="AH19" s="29">
        <v>0</v>
      </c>
      <c r="AI19" s="29">
        <v>0</v>
      </c>
      <c r="AJ19" s="48">
        <f>MAX(F19:AI19)</f>
        <v>421.51</v>
      </c>
      <c r="AK19" s="48">
        <f>LARGE(F19:AI19,2)</f>
        <v>421.51</v>
      </c>
      <c r="AL19" s="49">
        <f>LARGE(F19:AI19,3)</f>
        <v>421.51</v>
      </c>
      <c r="AM19" s="49">
        <f>LARGE(F19:AI19,4)</f>
        <v>350.1</v>
      </c>
      <c r="AN19" s="50">
        <f>SUM(AJ19:AM19)</f>
        <v>1614.63</v>
      </c>
      <c r="AO19" s="51"/>
    </row>
    <row r="20" spans="1:41" ht="15.75" customHeight="1">
      <c r="A20" s="55">
        <f>RANK(AN20,AN$2:AN$177,0)</f>
        <v>19</v>
      </c>
      <c r="B20" s="18" t="str">
        <f>CONCATENATE(C20,D20)</f>
        <v>WilsonLochlan</v>
      </c>
      <c r="C20" s="18" t="s">
        <v>121</v>
      </c>
      <c r="D20" s="18" t="s">
        <v>150</v>
      </c>
      <c r="E20" s="68" t="s">
        <v>113</v>
      </c>
      <c r="F20" s="33">
        <f>IF(ISNA(VLOOKUP($B20,'Timber Tour'!$A$135:$G$201,6,FALSE)),0,(VLOOKUP($B20,'Timber Tour'!$A$135:$G$201,6,FALSE)))</f>
        <v>0</v>
      </c>
      <c r="G20" s="33">
        <f>IF(ISNA(VLOOKUP($B20,'Timber Tour'!$A$33:$G$201,6,FALSE)),0,(VLOOKUP($B20,'Timber Tour'!$A$33:$G$201,6,FALSE)))</f>
        <v>0</v>
      </c>
      <c r="H20" s="33">
        <f>IF(ISNA(VLOOKUP($B20,'Timber Tour'!$A$250:$G$312,6,FALSE)),0,(VLOOKUP($B20,'Timber Tour'!$A$250:$G$312,6,FALSE)))</f>
        <v>0</v>
      </c>
      <c r="I20" s="33">
        <f>IF(ISNA(VLOOKUP($B20,'Timber Tour'!$A$317:$G$378,6,FALSE)),0,(VLOOKUP($B20,'Timber Tour'!$A$317:$G$378,6,FALSE)))</f>
        <v>0</v>
      </c>
      <c r="J20" s="69"/>
      <c r="K20" s="69"/>
      <c r="L20" s="57">
        <v>471.97</v>
      </c>
      <c r="M20" s="57">
        <v>0</v>
      </c>
      <c r="N20" s="58">
        <v>239.85</v>
      </c>
      <c r="O20" s="58">
        <v>276.58</v>
      </c>
      <c r="P20" s="58">
        <v>193.69</v>
      </c>
      <c r="Q20" s="58">
        <v>564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>
        <v>0</v>
      </c>
      <c r="AG20" s="57">
        <v>0</v>
      </c>
      <c r="AH20" s="29">
        <v>0</v>
      </c>
      <c r="AI20" s="29">
        <v>0</v>
      </c>
      <c r="AJ20" s="48">
        <f>MAX(F20:AI20)</f>
        <v>564</v>
      </c>
      <c r="AK20" s="48">
        <f>LARGE(F20:AI20,2)</f>
        <v>471.97</v>
      </c>
      <c r="AL20" s="49">
        <f>LARGE(F20:AI20,3)</f>
        <v>276.58</v>
      </c>
      <c r="AM20" s="49">
        <f>LARGE(F20:AI20,4)</f>
        <v>239.85</v>
      </c>
      <c r="AN20" s="50">
        <f>SUM(AJ20:AM20)</f>
        <v>1552.3999999999999</v>
      </c>
      <c r="AO20" s="51"/>
    </row>
    <row r="21" spans="1:41" ht="15.75" customHeight="1">
      <c r="A21" s="55">
        <f>RANK(AN21,AN$2:AN$177,0)</f>
        <v>20</v>
      </c>
      <c r="B21" s="18" t="str">
        <f>CONCATENATE(C21,D21)</f>
        <v>BaskoCooper</v>
      </c>
      <c r="C21" s="19" t="s">
        <v>151</v>
      </c>
      <c r="D21" s="19" t="s">
        <v>152</v>
      </c>
      <c r="E21" s="52" t="s">
        <v>149</v>
      </c>
      <c r="F21" s="33">
        <f>IF(ISNA(VLOOKUP($B21,'Timber Tour'!$A$135:$G$201,6,FALSE)),0,(VLOOKUP($B21,'Timber Tour'!$A$135:$G$201,6,FALSE)))</f>
        <v>0</v>
      </c>
      <c r="G21" s="33">
        <f>IF(ISNA(VLOOKUP($B21,'Timber Tour'!$A$33:$G$201,6,FALSE)),0,(VLOOKUP($B21,'Timber Tour'!$A$33:$G$201,6,FALSE)))</f>
        <v>0</v>
      </c>
      <c r="H21" s="33">
        <f>IF(ISNA(VLOOKUP($B21,'Timber Tour'!$A$250:$G$312,6,FALSE)),0,(VLOOKUP($B21,'Timber Tour'!$A$250:$G$312,6,FALSE)))</f>
        <v>507.49</v>
      </c>
      <c r="I21" s="33">
        <f>IF(ISNA(VLOOKUP($B21,'Timber Tour'!$A$317:$G$378,6,FALSE)),0,(VLOOKUP($B21,'Timber Tour'!$A$317:$G$378,6,FALSE)))</f>
        <v>200.61</v>
      </c>
      <c r="J21" s="58"/>
      <c r="K21" s="58"/>
      <c r="L21" s="57"/>
      <c r="M21" s="57">
        <v>257.56</v>
      </c>
      <c r="N21" s="57">
        <v>0</v>
      </c>
      <c r="O21" s="57"/>
      <c r="P21" s="58">
        <v>506.83</v>
      </c>
      <c r="Q21" s="58">
        <v>239.85</v>
      </c>
      <c r="R21" s="57"/>
      <c r="S21" s="57"/>
      <c r="T21" s="57"/>
      <c r="U21" s="57"/>
      <c r="V21" s="57"/>
      <c r="W21" s="29"/>
      <c r="X21" s="57"/>
      <c r="Y21" s="57"/>
      <c r="Z21" s="57"/>
      <c r="AA21" s="57"/>
      <c r="AB21" s="57"/>
      <c r="AC21" s="57"/>
      <c r="AD21" s="57"/>
      <c r="AE21" s="57"/>
      <c r="AF21" s="57">
        <v>0</v>
      </c>
      <c r="AG21" s="57">
        <v>0</v>
      </c>
      <c r="AH21" s="29">
        <v>0</v>
      </c>
      <c r="AI21" s="29">
        <v>0</v>
      </c>
      <c r="AJ21" s="48">
        <f>MAX(F21:AI21)</f>
        <v>507.49</v>
      </c>
      <c r="AK21" s="48">
        <f>LARGE(F21:AI21,2)</f>
        <v>506.83</v>
      </c>
      <c r="AL21" s="49">
        <f>LARGE(F21:AI21,3)</f>
        <v>257.56</v>
      </c>
      <c r="AM21" s="49">
        <f>LARGE(F21:AI21,4)</f>
        <v>239.85</v>
      </c>
      <c r="AN21" s="50">
        <f>SUM(AJ21:AM21)</f>
        <v>1511.7299999999998</v>
      </c>
      <c r="AO21" s="51"/>
    </row>
    <row r="22" spans="1:41" ht="15.75" customHeight="1">
      <c r="A22" s="55">
        <f>RANK(AN22,AN$2:AN$177,0)</f>
        <v>21</v>
      </c>
      <c r="B22" s="18" t="str">
        <f>CONCATENATE(C22,D22)</f>
        <v>LambertByron</v>
      </c>
      <c r="C22" s="19" t="s">
        <v>153</v>
      </c>
      <c r="D22" s="19" t="s">
        <v>154</v>
      </c>
      <c r="E22" s="61" t="str">
        <f>IF(ISNA(VLOOKUP($B22,'Timber Tour'!$A$33:$G$201,7,FALSE)),0,(VLOOKUP($B22,'Timber Tour'!$A$33:$G$201,7,FALSE)))</f>
        <v>M16</v>
      </c>
      <c r="F22" s="33">
        <f>IF(ISNA(VLOOKUP($B22,'Timber Tour'!$A$135:$G$201,6,FALSE)),0,(VLOOKUP($B22,'Timber Tour'!$A$135:$G$201,6,FALSE)))</f>
        <v>448.42</v>
      </c>
      <c r="G22" s="33">
        <f>IF(ISNA(VLOOKUP($B22,'Timber Tour'!$A$33:$G$201,6,FALSE)),0,(VLOOKUP($B22,'Timber Tour'!$A$33:$G$201,6,FALSE)))</f>
        <v>213.41</v>
      </c>
      <c r="H22" s="33">
        <f>IF(ISNA(VLOOKUP($B22,'Timber Tour'!$A$250:$G$312,6,FALSE)),0,(VLOOKUP($B22,'Timber Tour'!$A$250:$G$312,6,FALSE)))</f>
        <v>290.79000000000002</v>
      </c>
      <c r="I22" s="33">
        <f>IF(ISNA(VLOOKUP($B22,'Timber Tour'!$A$317:$G$378,6,FALSE)),0,(VLOOKUP($B22,'Timber Tour'!$A$317:$G$378,6,FALSE)))</f>
        <v>477.04</v>
      </c>
      <c r="J22" s="58"/>
      <c r="K22" s="58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>
        <v>0</v>
      </c>
      <c r="AG22" s="57">
        <v>0</v>
      </c>
      <c r="AH22" s="29">
        <v>0</v>
      </c>
      <c r="AI22" s="29">
        <v>0</v>
      </c>
      <c r="AJ22" s="48">
        <f>MAX(F22:AI22)</f>
        <v>477.04</v>
      </c>
      <c r="AK22" s="48">
        <f>LARGE(F22:AI22,2)</f>
        <v>448.42</v>
      </c>
      <c r="AL22" s="49">
        <f>LARGE(F22:AI22,3)</f>
        <v>290.79000000000002</v>
      </c>
      <c r="AM22" s="49">
        <f>LARGE(F22:AI22,4)</f>
        <v>213.41</v>
      </c>
      <c r="AN22" s="50">
        <f>SUM(AJ22:AM22)</f>
        <v>1429.66</v>
      </c>
      <c r="AO22" s="51"/>
    </row>
    <row r="23" spans="1:41" ht="15.75" customHeight="1">
      <c r="A23" s="55">
        <f>RANK(AN23,AN$2:AN$177,0)</f>
        <v>22</v>
      </c>
      <c r="B23" s="18" t="str">
        <f>CONCATENATE(C23,D23)</f>
        <v>JOHNSONCaleb</v>
      </c>
      <c r="C23" s="19" t="s">
        <v>155</v>
      </c>
      <c r="D23" s="19" t="s">
        <v>156</v>
      </c>
      <c r="E23" s="61" t="str">
        <f>IF(ISNA(VLOOKUP($B23,'Timber Tour'!$A$33:$G$201,7,FALSE)),0,(VLOOKUP($B23,'Timber Tour'!$A$33:$G$201,7,FALSE)))</f>
        <v>M18</v>
      </c>
      <c r="F23" s="33">
        <f>IF(ISNA(VLOOKUP($B23,'Timber Tour'!$A$135:$G$201,6,FALSE)),0,(VLOOKUP($B23,'Timber Tour'!$A$135:$G$201,6,FALSE)))</f>
        <v>539.88</v>
      </c>
      <c r="G23" s="33">
        <f>IF(ISNA(VLOOKUP($B23,'Timber Tour'!$A$33:$G$201,6,FALSE)),0,(VLOOKUP($B23,'Timber Tour'!$A$33:$G$201,6,FALSE)))</f>
        <v>477.04</v>
      </c>
      <c r="H23" s="33">
        <f>IF(ISNA(VLOOKUP($B23,'Timber Tour'!$A$250:$G$312,6,FALSE)),0,(VLOOKUP($B23,'Timber Tour'!$A$250:$G$312,6,FALSE)))</f>
        <v>372.45</v>
      </c>
      <c r="I23" s="33">
        <f>IF(ISNA(VLOOKUP($B23,'Timber Tour'!$A$317:$G$378,6,FALSE)),0,(VLOOKUP($B23,'Timber Tour'!$A$317:$G$378,6,FALSE)))</f>
        <v>0</v>
      </c>
      <c r="J23" s="58"/>
      <c r="K23" s="58"/>
      <c r="L23" s="57"/>
      <c r="M23" s="57"/>
      <c r="N23" s="57"/>
      <c r="O23" s="57"/>
      <c r="P23" s="57"/>
      <c r="Q23" s="57"/>
      <c r="R23" s="193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29">
        <v>0</v>
      </c>
      <c r="AI23" s="29">
        <v>0</v>
      </c>
      <c r="AJ23" s="48">
        <f>MAX(F23:AI23)</f>
        <v>539.88</v>
      </c>
      <c r="AK23" s="48">
        <f>LARGE(F23:AI23,2)</f>
        <v>477.04</v>
      </c>
      <c r="AL23" s="49">
        <f>LARGE(F23:AI23,3)</f>
        <v>372.45</v>
      </c>
      <c r="AM23" s="49">
        <f>LARGE(F23:AI23,4)</f>
        <v>0</v>
      </c>
      <c r="AN23" s="50">
        <f>SUM(AJ23:AM23)</f>
        <v>1389.3700000000001</v>
      </c>
      <c r="AO23" s="51"/>
    </row>
    <row r="24" spans="1:41" ht="15.75" customHeight="1">
      <c r="A24" s="55">
        <f>RANK(AN24,AN$2:AN$177,0)</f>
        <v>23</v>
      </c>
      <c r="B24" s="18" t="str">
        <f>CONCATENATE(C24,D24)</f>
        <v>MillerLuke</v>
      </c>
      <c r="C24" s="18" t="s">
        <v>157</v>
      </c>
      <c r="D24" s="18" t="s">
        <v>158</v>
      </c>
      <c r="E24" s="47" t="s">
        <v>159</v>
      </c>
      <c r="F24" s="33">
        <f>IF(ISNA(VLOOKUP($B24,'Timber Tour'!$A$135:$G$201,6,FALSE)),0,(VLOOKUP($B24,'Timber Tour'!$A$135:$G$201,6,FALSE)))</f>
        <v>0</v>
      </c>
      <c r="G24" s="33">
        <f>IF(ISNA(VLOOKUP($B24,'Timber Tour'!$A$33:$G$201,6,FALSE)),0,(VLOOKUP($B24,'Timber Tour'!$A$33:$G$201,6,FALSE)))</f>
        <v>0</v>
      </c>
      <c r="H24" s="33">
        <f>IF(ISNA(VLOOKUP($B24,'Timber Tour'!$A$250:$G$312,6,FALSE)),0,(VLOOKUP($B24,'Timber Tour'!$A$250:$G$312,6,FALSE)))</f>
        <v>574.34</v>
      </c>
      <c r="I24" s="33">
        <f>IF(ISNA(VLOOKUP($B24,'Timber Tour'!$A$317:$G$378,6,FALSE)),0,(VLOOKUP($B24,'Timber Tour'!$A$317:$G$378,6,FALSE)))</f>
        <v>16.88</v>
      </c>
      <c r="J24" s="57"/>
      <c r="K24" s="57"/>
      <c r="L24" s="57"/>
      <c r="M24" s="57"/>
      <c r="N24" s="57"/>
      <c r="O24" s="57">
        <v>257.56</v>
      </c>
      <c r="P24" s="58">
        <v>286.61</v>
      </c>
      <c r="Q24" s="58">
        <v>231.45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>
        <v>0</v>
      </c>
      <c r="AG24" s="57">
        <v>0</v>
      </c>
      <c r="AH24" s="29">
        <v>0</v>
      </c>
      <c r="AI24" s="29">
        <v>0</v>
      </c>
      <c r="AJ24" s="48">
        <f>MAX(F24:AI24)</f>
        <v>574.34</v>
      </c>
      <c r="AK24" s="48">
        <f>LARGE(F24:AI24,2)</f>
        <v>286.61</v>
      </c>
      <c r="AL24" s="49">
        <f>LARGE(F24:AI24,3)</f>
        <v>257.56</v>
      </c>
      <c r="AM24" s="49">
        <f>LARGE(F24:AI24,4)</f>
        <v>231.45</v>
      </c>
      <c r="AN24" s="50">
        <f>SUM(AJ24:AM24)</f>
        <v>1349.96</v>
      </c>
      <c r="AO24" s="51"/>
    </row>
    <row r="25" spans="1:41" ht="15.75" customHeight="1">
      <c r="A25" s="55">
        <f>RANK(AN25,AN$2:AN$177,0)</f>
        <v>24</v>
      </c>
      <c r="B25" s="18" t="str">
        <f>CONCATENATE(C25,D25)</f>
        <v>STOLLKristian</v>
      </c>
      <c r="C25" s="19" t="s">
        <v>160</v>
      </c>
      <c r="D25" s="19" t="s">
        <v>161</v>
      </c>
      <c r="E25" s="61" t="str">
        <f>IF(ISNA(VLOOKUP($B25,'Timber Tour'!$A$33:$G$201,7,FALSE)),0,(VLOOKUP($B25,'Timber Tour'!$A$33:$G$201,7,FALSE)))</f>
        <v>M14</v>
      </c>
      <c r="F25" s="33">
        <f>IF(ISNA(VLOOKUP($B25,'Timber Tour'!$A$135:$G$201,6,FALSE)),0,(VLOOKUP($B25,'Timber Tour'!$A$135:$G$201,6,FALSE)))</f>
        <v>477.04</v>
      </c>
      <c r="G25" s="33">
        <f>IF(ISNA(VLOOKUP($B25,'Timber Tour'!$A$33:$G$201,6,FALSE)),0,(VLOOKUP($B25,'Timber Tour'!$A$33:$G$201,6,FALSE)))</f>
        <v>290.79000000000002</v>
      </c>
      <c r="H25" s="33">
        <f>IF(ISNA(VLOOKUP($B25,'Timber Tour'!$A$250:$G$312,6,FALSE)),0,(VLOOKUP($B25,'Timber Tour'!$A$250:$G$312,6,FALSE)))</f>
        <v>241.52</v>
      </c>
      <c r="I25" s="33">
        <f>IF(ISNA(VLOOKUP($B25,'Timber Tour'!$A$317:$G$378,6,FALSE)),0,(VLOOKUP($B25,'Timber Tour'!$A$317:$G$378,6,FALSE)))</f>
        <v>256.94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29">
        <v>0</v>
      </c>
      <c r="AI25" s="29">
        <v>0</v>
      </c>
      <c r="AJ25" s="48">
        <f>MAX(F25:AI25)</f>
        <v>477.04</v>
      </c>
      <c r="AK25" s="48">
        <f>LARGE(F25:AI25,2)</f>
        <v>290.79000000000002</v>
      </c>
      <c r="AL25" s="49">
        <f>LARGE(F25:AI25,3)</f>
        <v>256.94</v>
      </c>
      <c r="AM25" s="49">
        <f>LARGE(F25:AI25,4)</f>
        <v>241.52</v>
      </c>
      <c r="AN25" s="50">
        <f>SUM(AJ25:AM25)</f>
        <v>1266.29</v>
      </c>
      <c r="AO25" s="70"/>
    </row>
    <row r="26" spans="1:41" ht="15.75" customHeight="1">
      <c r="A26" s="55">
        <f>RANK(AN26,AN$2:AN$177,0)</f>
        <v>25</v>
      </c>
      <c r="B26" s="18" t="str">
        <f>CONCATENATE(C26,D26)</f>
        <v>DORWARDRoxton</v>
      </c>
      <c r="C26" s="19" t="s">
        <v>162</v>
      </c>
      <c r="D26" s="19" t="s">
        <v>163</v>
      </c>
      <c r="E26" s="61" t="str">
        <f>IF(ISNA(VLOOKUP($B26,'Timber Tour'!$A$33:$G$201,7,FALSE)),0,(VLOOKUP($B26,'Timber Tour'!$A$33:$G$201,7,FALSE)))</f>
        <v>M14</v>
      </c>
      <c r="F26" s="33">
        <f>IF(ISNA(VLOOKUP($B26,'Timber Tour'!$A$135:$G$201,6,FALSE)),0,(VLOOKUP($B26,'Timber Tour'!$A$135:$G$201,6,FALSE)))</f>
        <v>372.45</v>
      </c>
      <c r="G26" s="33">
        <f>IF(ISNA(VLOOKUP($B26,'Timber Tour'!$A$33:$G$201,6,FALSE)),0,(VLOOKUP($B26,'Timber Tour'!$A$33:$G$201,6,FALSE)))</f>
        <v>329.09</v>
      </c>
      <c r="H26" s="33">
        <f>IF(ISNA(VLOOKUP($B26,'Timber Tour'!$A$250:$G$312,6,FALSE)),0,(VLOOKUP($B26,'Timber Tour'!$A$250:$G$312,6,FALSE)))</f>
        <v>177.25</v>
      </c>
      <c r="I26" s="33">
        <f>IF(ISNA(VLOOKUP($B26,'Timber Tour'!$A$317:$G$378,6,FALSE)),0,(VLOOKUP($B26,'Timber Tour'!$A$317:$G$378,6,FALSE)))</f>
        <v>372.45</v>
      </c>
      <c r="J26" s="58"/>
      <c r="K26" s="58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29">
        <v>0</v>
      </c>
      <c r="AI26" s="29">
        <v>0</v>
      </c>
      <c r="AJ26" s="48">
        <f>MAX(F26:AI26)</f>
        <v>372.45</v>
      </c>
      <c r="AK26" s="48">
        <f>LARGE(F26:AI26,2)</f>
        <v>372.45</v>
      </c>
      <c r="AL26" s="49">
        <f>LARGE(F26:AI26,3)</f>
        <v>329.09</v>
      </c>
      <c r="AM26" s="49">
        <f>LARGE(F26:AI26,4)</f>
        <v>177.25</v>
      </c>
      <c r="AN26" s="50">
        <f>SUM(AJ26:AM26)</f>
        <v>1251.24</v>
      </c>
      <c r="AO26" s="51"/>
    </row>
    <row r="27" spans="1:41" ht="15.75" customHeight="1">
      <c r="A27" s="17">
        <f>RANK(AN27,AN$2:AN$177,0)</f>
        <v>26</v>
      </c>
      <c r="B27" s="18" t="str">
        <f>CONCATENATE(C27,D27)</f>
        <v>BallLucas</v>
      </c>
      <c r="C27" s="19" t="s">
        <v>164</v>
      </c>
      <c r="D27" s="19" t="s">
        <v>165</v>
      </c>
      <c r="E27" s="61" t="str">
        <f>IF(ISNA(VLOOKUP($B27,'Timber Tour'!$A$33:$G$201,7,FALSE)),0,(VLOOKUP($B27,'Timber Tour'!$A$33:$G$201,7,FALSE)))</f>
        <v>M16</v>
      </c>
      <c r="F27" s="33">
        <f>IF(ISNA(VLOOKUP($B27,'Timber Tour'!$A$135:$G$201,6,FALSE)),0,(VLOOKUP($B27,'Timber Tour'!$A$135:$G$201,6,FALSE)))</f>
        <v>574.34</v>
      </c>
      <c r="G27" s="33">
        <f>IF(ISNA(VLOOKUP($B27,'Timber Tour'!$A$33:$G$201,6,FALSE)),0,(VLOOKUP($B27,'Timber Tour'!$A$33:$G$201,6,FALSE)))</f>
        <v>650</v>
      </c>
      <c r="H27" s="33">
        <f>IF(ISNA(VLOOKUP($B27,'Timber Tour'!$A$250:$G$312,6,FALSE)),0,(VLOOKUP($B27,'Timber Tour'!$A$250:$G$312,6,FALSE)))</f>
        <v>0</v>
      </c>
      <c r="I27" s="33">
        <f>IF(ISNA(VLOOKUP($B27,'Timber Tour'!$A$317:$G$378,6,FALSE)),0,(VLOOKUP($B27,'Timber Tour'!$A$317:$G$378,6,FALSE)))</f>
        <v>0</v>
      </c>
      <c r="J27" s="58"/>
      <c r="K27" s="58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>
        <v>0</v>
      </c>
      <c r="AG27" s="57"/>
      <c r="AH27" s="29">
        <v>0</v>
      </c>
      <c r="AI27" s="29">
        <v>0</v>
      </c>
      <c r="AJ27" s="48">
        <f>MAX(F27:AI27)</f>
        <v>650</v>
      </c>
      <c r="AK27" s="48">
        <f>LARGE(F27:AI27,2)</f>
        <v>574.34</v>
      </c>
      <c r="AL27" s="49">
        <f>LARGE(F27:AI27,3)</f>
        <v>0</v>
      </c>
      <c r="AM27" s="49">
        <f>LARGE(F27:AI27,4)</f>
        <v>0</v>
      </c>
      <c r="AN27" s="50">
        <f>SUM(AJ27:AM27)</f>
        <v>1224.3400000000001</v>
      </c>
      <c r="AO27" s="51"/>
    </row>
    <row r="28" spans="1:41" ht="15.75" customHeight="1">
      <c r="A28" s="55">
        <f>RANK(AN28,AN$2:AN$177,0)</f>
        <v>26</v>
      </c>
      <c r="B28" s="18" t="str">
        <f>CONCATENATE(C28,D28)</f>
        <v>OliverJude</v>
      </c>
      <c r="C28" s="61" t="s">
        <v>166</v>
      </c>
      <c r="D28" s="61" t="s">
        <v>167</v>
      </c>
      <c r="E28" s="61" t="str">
        <f>IF(ISNA(VLOOKUP($B28,'Timber Tour'!$A$33:$G$201,7,FALSE)),0,(VLOOKUP($B28,'Timber Tour'!$A$33:$G$201,7,FALSE)))</f>
        <v>M14</v>
      </c>
      <c r="F28" s="33">
        <f>IF(ISNA(VLOOKUP($B28,'Timber Tour'!$A$135:$G$201,6,FALSE)),0,(VLOOKUP($B28,'Timber Tour'!$A$135:$G$201,6,FALSE)))</f>
        <v>650</v>
      </c>
      <c r="G28" s="33">
        <f>IF(ISNA(VLOOKUP($B28,'Timber Tour'!$A$33:$G$201,6,FALSE)),0,(VLOOKUP($B28,'Timber Tour'!$A$33:$G$201,6,FALSE)))</f>
        <v>0</v>
      </c>
      <c r="H28" s="33">
        <f>IF(ISNA(VLOOKUP($B28,'Timber Tour'!$A$250:$G$312,6,FALSE)),0,(VLOOKUP($B28,'Timber Tour'!$A$250:$G$312,6,FALSE)))</f>
        <v>0</v>
      </c>
      <c r="I28" s="33">
        <f>IF(ISNA(VLOOKUP($B28,'Timber Tour'!$A$317:$G$378,6,FALSE)),0,(VLOOKUP($B28,'Timber Tour'!$A$317:$G$378,6,FALSE)))</f>
        <v>574.34</v>
      </c>
      <c r="J28" s="57"/>
      <c r="K28" s="57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7">
        <v>0</v>
      </c>
      <c r="AG28" s="57">
        <v>0</v>
      </c>
      <c r="AH28" s="29">
        <v>0</v>
      </c>
      <c r="AI28" s="29">
        <v>0</v>
      </c>
      <c r="AJ28" s="48">
        <f>MAX(F28:AI28)</f>
        <v>650</v>
      </c>
      <c r="AK28" s="48">
        <f>LARGE(F28:AI28,2)</f>
        <v>574.34</v>
      </c>
      <c r="AL28" s="49">
        <f>LARGE(F28:AI28,3)</f>
        <v>0</v>
      </c>
      <c r="AM28" s="49">
        <f>LARGE(F28:AI28,4)</f>
        <v>0</v>
      </c>
      <c r="AN28" s="50">
        <f>SUM(AJ28:AM28)</f>
        <v>1224.3400000000001</v>
      </c>
      <c r="AO28" s="51"/>
    </row>
    <row r="29" spans="1:41" ht="15.75" customHeight="1">
      <c r="A29" s="55">
        <f>RANK(AN29,AN$2:AN$177,0)</f>
        <v>28</v>
      </c>
      <c r="B29" s="18" t="str">
        <f>CONCATENATE(C29,D29)</f>
        <v>PatersonGriffin</v>
      </c>
      <c r="C29" s="37" t="s">
        <v>168</v>
      </c>
      <c r="D29" s="37" t="s">
        <v>169</v>
      </c>
      <c r="E29" s="61" t="str">
        <f>IF(ISNA(VLOOKUP($B29,'Timber Tour'!$A$33:$G$201,7,FALSE)),0,(VLOOKUP($B29,'Timber Tour'!$A$33:$G$201,7,FALSE)))</f>
        <v>M16</v>
      </c>
      <c r="F29" s="33">
        <f>IF(ISNA(VLOOKUP($B29,'Timber Tour'!$A$135:$G$201,6,FALSE)),0,(VLOOKUP($B29,'Timber Tour'!$A$135:$G$201,6,FALSE)))</f>
        <v>0</v>
      </c>
      <c r="G29" s="33">
        <f>IF(ISNA(VLOOKUP($B29,'Timber Tour'!$A$33:$G$201,6,FALSE)),0,(VLOOKUP($B29,'Timber Tour'!$A$33:$G$201,6,FALSE)))</f>
        <v>448.42</v>
      </c>
      <c r="H29" s="33">
        <f>IF(ISNA(VLOOKUP($B29,'Timber Tour'!$A$250:$G$312,6,FALSE)),0,(VLOOKUP($B29,'Timber Tour'!$A$250:$G$312,6,FALSE)))</f>
        <v>256.94</v>
      </c>
      <c r="I29" s="33">
        <f>IF(ISNA(VLOOKUP($B29,'Timber Tour'!$A$317:$G$378,6,FALSE)),0,(VLOOKUP($B29,'Timber Tour'!$A$317:$G$378,6,FALSE)))</f>
        <v>421.51</v>
      </c>
      <c r="J29" s="57"/>
      <c r="K29" s="57"/>
      <c r="L29" s="57"/>
      <c r="M29" s="57"/>
      <c r="N29" s="57">
        <v>0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>
        <v>0</v>
      </c>
      <c r="AG29" s="57">
        <v>0</v>
      </c>
      <c r="AH29" s="29">
        <v>0</v>
      </c>
      <c r="AI29" s="29">
        <v>0</v>
      </c>
      <c r="AJ29" s="48">
        <f>MAX(F29:AI29)</f>
        <v>448.42</v>
      </c>
      <c r="AK29" s="48">
        <f>LARGE(F29:AI29,2)</f>
        <v>421.51</v>
      </c>
      <c r="AL29" s="49">
        <f>LARGE(F29:AI29,3)</f>
        <v>256.94</v>
      </c>
      <c r="AM29" s="49">
        <f>LARGE(F29:AI29,4)</f>
        <v>0</v>
      </c>
      <c r="AN29" s="50">
        <f>SUM(AJ29:AM29)</f>
        <v>1126.8700000000001</v>
      </c>
      <c r="AO29" s="51"/>
    </row>
    <row r="30" spans="1:41" ht="15.75" customHeight="1">
      <c r="A30" s="17">
        <f>RANK(AN30,AN$2:AN$64,0)</f>
        <v>29</v>
      </c>
      <c r="B30" s="18" t="str">
        <f>CONCATENATE(C30,D30)</f>
        <v>BrownEverett</v>
      </c>
      <c r="C30" s="19" t="s">
        <v>170</v>
      </c>
      <c r="D30" s="19" t="s">
        <v>171</v>
      </c>
      <c r="E30" s="191" t="str">
        <f>IF(ISNA(VLOOKUP($B30,'Timber Tour'!$A$33:$G$201,7,FALSE)),0,(VLOOKUP($B30,'Timber Tour'!$A$33:$G$201,7,FALSE)))</f>
        <v>M16</v>
      </c>
      <c r="F30" s="33">
        <f>IF(ISNA(VLOOKUP($B30,'Timber Tour'!$A$135:$G$201,6,FALSE)),0,(VLOOKUP($B30,'Timber Tour'!$A$135:$G$201,6,FALSE)))</f>
        <v>329.09</v>
      </c>
      <c r="G30" s="33">
        <f>IF(ISNA(VLOOKUP($B30,'Timber Tour'!$A$33:$G$201,6,FALSE)),0,(VLOOKUP($B30,'Timber Tour'!$A$33:$G$201,6,FALSE)))</f>
        <v>507.49</v>
      </c>
      <c r="H30" s="33">
        <f>IF(ISNA(VLOOKUP($B30,'Timber Tour'!$A$250:$G$312,6,FALSE)),0,(VLOOKUP($B30,'Timber Tour'!$A$250:$G$312,6,FALSE)))</f>
        <v>0</v>
      </c>
      <c r="I30" s="33">
        <f>IF(ISNA(VLOOKUP($B30,'Timber Tour'!$A$317:$G$378,6,FALSE)),0,(VLOOKUP($B30,'Timber Tour'!$A$317:$G$378,6,FALSE)))</f>
        <v>0</v>
      </c>
      <c r="J30" s="57"/>
      <c r="K30" s="57"/>
      <c r="L30" s="57"/>
      <c r="M30" s="57"/>
      <c r="N30" s="57">
        <v>0</v>
      </c>
      <c r="O30" s="58">
        <v>223.35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>
        <v>0</v>
      </c>
      <c r="AG30" s="57">
        <v>0</v>
      </c>
      <c r="AH30" s="29">
        <v>0</v>
      </c>
      <c r="AI30" s="29">
        <v>0</v>
      </c>
      <c r="AJ30" s="48">
        <f>MAX(F30:AI30)</f>
        <v>507.49</v>
      </c>
      <c r="AK30" s="48">
        <f>LARGE(F30:AI30,2)</f>
        <v>329.09</v>
      </c>
      <c r="AL30" s="49">
        <f>LARGE(F30:AI30,3)</f>
        <v>223.35</v>
      </c>
      <c r="AM30" s="49">
        <f>LARGE(F30:AI30,4)</f>
        <v>0</v>
      </c>
      <c r="AN30" s="50">
        <f>SUM(AJ30:AM30)</f>
        <v>1059.9299999999998</v>
      </c>
      <c r="AO30" s="51"/>
    </row>
    <row r="31" spans="1:41" ht="15.75" customHeight="1">
      <c r="A31" s="55">
        <f>RANK(AN31,AN$2:AN$177,0)</f>
        <v>30</v>
      </c>
      <c r="B31" s="18" t="str">
        <f>CONCATENATE(C31,D31)</f>
        <v>DownsJesse</v>
      </c>
      <c r="C31" s="18" t="s">
        <v>172</v>
      </c>
      <c r="D31" s="18" t="s">
        <v>173</v>
      </c>
      <c r="E31" s="192" t="s">
        <v>159</v>
      </c>
      <c r="F31" s="33">
        <f>IF(ISNA(VLOOKUP($B31,'Timber Tour'!$A$135:$G$201,6,FALSE)),0,(VLOOKUP($B31,'Timber Tour'!$A$135:$G$201,6,FALSE)))</f>
        <v>0</v>
      </c>
      <c r="G31" s="33">
        <f>IF(ISNA(VLOOKUP($B31,'Timber Tour'!$A$33:$G$201,6,FALSE)),0,(VLOOKUP($B31,'Timber Tour'!$A$33:$G$201,6,FALSE)))</f>
        <v>0</v>
      </c>
      <c r="H31" s="33">
        <f>IF(ISNA(VLOOKUP($B31,'Timber Tour'!$A$250:$G$312,6,FALSE)),0,(VLOOKUP($B31,'Timber Tour'!$A$250:$G$312,6,FALSE)))</f>
        <v>0</v>
      </c>
      <c r="I31" s="33">
        <f>IF(ISNA(VLOOKUP($B31,'Timber Tour'!$A$317:$G$378,6,FALSE)),0,(VLOOKUP($B31,'Timber Tour'!$A$317:$G$378,6,FALSE)))</f>
        <v>0</v>
      </c>
      <c r="J31" s="193"/>
      <c r="K31" s="193"/>
      <c r="L31" s="57">
        <v>506.83</v>
      </c>
      <c r="M31" s="58">
        <v>506.83</v>
      </c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7">
        <v>0</v>
      </c>
      <c r="AG31" s="57">
        <v>0</v>
      </c>
      <c r="AH31" s="29">
        <v>0</v>
      </c>
      <c r="AI31" s="29">
        <v>0</v>
      </c>
      <c r="AJ31" s="48">
        <f>MAX(F31:AI31)</f>
        <v>506.83</v>
      </c>
      <c r="AK31" s="48">
        <f>LARGE(F31:AI31,2)</f>
        <v>506.83</v>
      </c>
      <c r="AL31" s="49">
        <f>LARGE(F31:AI31,3)</f>
        <v>0</v>
      </c>
      <c r="AM31" s="49">
        <f>LARGE(F31:AI31,4)</f>
        <v>0</v>
      </c>
      <c r="AN31" s="50">
        <f>SUM(AJ31:AM31)</f>
        <v>1013.66</v>
      </c>
      <c r="AO31" s="51"/>
    </row>
    <row r="32" spans="1:41" ht="15.75" customHeight="1">
      <c r="A32" s="55">
        <f>RANK(AN32,AN$2:AN$177,0)</f>
        <v>31</v>
      </c>
      <c r="B32" s="18" t="str">
        <f>CONCATENATE(C32,D32)</f>
        <v>MACKINNONMavik</v>
      </c>
      <c r="C32" s="19" t="s">
        <v>174</v>
      </c>
      <c r="D32" s="19" t="s">
        <v>175</v>
      </c>
      <c r="E32" s="61" t="str">
        <f>IF(ISNA(VLOOKUP($B32,'Timber Tour'!$A$33:$G$201,7,FALSE)),0,(VLOOKUP($B32,'Timber Tour'!$A$33:$G$201,7,FALSE)))</f>
        <v>M14</v>
      </c>
      <c r="F32" s="33">
        <f>IF(ISNA(VLOOKUP($B32,'Timber Tour'!$A$135:$G$201,6,FALSE)),0,(VLOOKUP($B32,'Timber Tour'!$A$135:$G$201,6,FALSE)))</f>
        <v>166.62</v>
      </c>
      <c r="G32" s="33">
        <f>IF(ISNA(VLOOKUP($B32,'Timber Tour'!$A$33:$G$201,6,FALSE)),0,(VLOOKUP($B32,'Timber Tour'!$A$33:$G$201,6,FALSE)))</f>
        <v>372.45</v>
      </c>
      <c r="H32" s="33">
        <f>IF(ISNA(VLOOKUP($B32,'Timber Tour'!$A$250:$G$312,6,FALSE)),0,(VLOOKUP($B32,'Timber Tour'!$A$250:$G$312,6,FALSE)))</f>
        <v>329.09</v>
      </c>
      <c r="I32" s="33">
        <f>IF(ISNA(VLOOKUP($B32,'Timber Tour'!$A$317:$G$378,6,FALSE)),0,(VLOOKUP($B32,'Timber Tour'!$A$317:$G$378,6,FALSE)))</f>
        <v>114.95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29">
        <v>0</v>
      </c>
      <c r="AI32" s="29">
        <v>0</v>
      </c>
      <c r="AJ32" s="48">
        <f>MAX(F32:AI32)</f>
        <v>372.45</v>
      </c>
      <c r="AK32" s="48">
        <f>LARGE(F32:AI32,2)</f>
        <v>329.09</v>
      </c>
      <c r="AL32" s="49">
        <f>LARGE(F32:AI32,3)</f>
        <v>166.62</v>
      </c>
      <c r="AM32" s="49">
        <f>LARGE(F32:AI32,4)</f>
        <v>114.95</v>
      </c>
      <c r="AN32" s="50">
        <f>SUM(AJ32:AM32)</f>
        <v>983.11</v>
      </c>
      <c r="AO32" s="51"/>
    </row>
    <row r="33" spans="1:41" ht="15.75" customHeight="1">
      <c r="A33" s="55">
        <f>RANK(AN33,AN$2:AN$177,0)</f>
        <v>32</v>
      </c>
      <c r="B33" s="18" t="str">
        <f>CONCATENATE(C33,D33)</f>
        <v>WHITTINGTONAndrew</v>
      </c>
      <c r="C33" s="19" t="s">
        <v>176</v>
      </c>
      <c r="D33" s="19" t="s">
        <v>177</v>
      </c>
      <c r="E33" s="61" t="str">
        <f>IF(ISNA(VLOOKUP($B33,'Timber Tour'!$A$33:$G$201,7,FALSE)),0,(VLOOKUP($B33,'Timber Tour'!$A$33:$G$201,7,FALSE)))</f>
        <v>M16</v>
      </c>
      <c r="F33" s="33">
        <f>IF(ISNA(VLOOKUP($B33,'Timber Tour'!$A$135:$G$201,6,FALSE)),0,(VLOOKUP($B33,'Timber Tour'!$A$135:$G$201,6,FALSE)))</f>
        <v>227.03</v>
      </c>
      <c r="G33" s="33">
        <f>IF(ISNA(VLOOKUP($B33,'Timber Tour'!$A$33:$G$201,6,FALSE)),0,(VLOOKUP($B33,'Timber Tour'!$A$33:$G$201,6,FALSE)))</f>
        <v>396.22</v>
      </c>
      <c r="H33" s="33">
        <f>IF(ISNA(VLOOKUP($B33,'Timber Tour'!$A$250:$G$312,6,FALSE)),0,(VLOOKUP($B33,'Timber Tour'!$A$250:$G$312,6,FALSE)))</f>
        <v>21.62</v>
      </c>
      <c r="I33" s="33">
        <f>IF(ISNA(VLOOKUP($B33,'Timber Tour'!$A$317:$G$378,6,FALSE)),0,(VLOOKUP($B33,'Timber Tour'!$A$317:$G$378,6,FALSE)))</f>
        <v>309.35000000000002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29">
        <v>0</v>
      </c>
      <c r="AI33" s="29">
        <v>0</v>
      </c>
      <c r="AJ33" s="48">
        <f>MAX(F33:AI33)</f>
        <v>396.22</v>
      </c>
      <c r="AK33" s="48">
        <f>LARGE(F33:AI33,2)</f>
        <v>309.35000000000002</v>
      </c>
      <c r="AL33" s="49">
        <f>LARGE(F33:AI33,3)</f>
        <v>227.03</v>
      </c>
      <c r="AM33" s="49">
        <f>LARGE(F33:AI33,4)</f>
        <v>21.62</v>
      </c>
      <c r="AN33" s="50">
        <f>SUM(AJ33:AM33)</f>
        <v>954.22</v>
      </c>
      <c r="AO33" s="51"/>
    </row>
    <row r="34" spans="1:41" ht="15.75" customHeight="1">
      <c r="A34" s="55">
        <f>RANK(AN34,AN$2:AN$177,0)</f>
        <v>33</v>
      </c>
      <c r="B34" s="18" t="str">
        <f>CONCATENATE(C34,D34)</f>
        <v>BERRYSaxon</v>
      </c>
      <c r="C34" s="19" t="s">
        <v>178</v>
      </c>
      <c r="D34" s="19" t="s">
        <v>179</v>
      </c>
      <c r="E34" s="61" t="str">
        <f>IF(ISNA(VLOOKUP($B34,'Timber Tour'!$A$33:$G$201,7,FALSE)),0,(VLOOKUP($B34,'Timber Tour'!$A$33:$G$201,7,FALSE)))</f>
        <v>M16</v>
      </c>
      <c r="F34" s="33">
        <f>IF(ISNA(VLOOKUP($B34,'Timber Tour'!$A$135:$G$201,6,FALSE)),0,(VLOOKUP($B34,'Timber Tour'!$A$135:$G$201,6,FALSE)))</f>
        <v>0</v>
      </c>
      <c r="G34" s="33">
        <f>IF(ISNA(VLOOKUP($B34,'Timber Tour'!$A$33:$G$201,6,FALSE)),0,(VLOOKUP($B34,'Timber Tour'!$A$33:$G$201,6,FALSE)))</f>
        <v>539.88</v>
      </c>
      <c r="H34" s="33">
        <f>IF(ISNA(VLOOKUP($B34,'Timber Tour'!$A$250:$G$312,6,FALSE)),0,(VLOOKUP($B34,'Timber Tour'!$A$250:$G$312,6,FALSE)))</f>
        <v>396.22</v>
      </c>
      <c r="I34" s="33">
        <f>IF(ISNA(VLOOKUP($B34,'Timber Tour'!$A$317:$G$378,6,FALSE)),0,(VLOOKUP($B34,'Timber Tour'!$A$317:$G$378,6,FALSE)))</f>
        <v>0</v>
      </c>
      <c r="J34" s="58"/>
      <c r="K34" s="58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29">
        <v>0</v>
      </c>
      <c r="AI34" s="29">
        <v>0</v>
      </c>
      <c r="AJ34" s="48">
        <f>MAX(F34:AI34)</f>
        <v>539.88</v>
      </c>
      <c r="AK34" s="48">
        <f>LARGE(F34:AI34,2)</f>
        <v>396.22</v>
      </c>
      <c r="AL34" s="49">
        <f>LARGE(F34:AI34,3)</f>
        <v>0</v>
      </c>
      <c r="AM34" s="49">
        <f>LARGE(F34:AI34,4)</f>
        <v>0</v>
      </c>
      <c r="AN34" s="50">
        <f>SUM(AJ34:AM34)</f>
        <v>936.1</v>
      </c>
      <c r="AO34" s="51"/>
    </row>
    <row r="35" spans="1:41" ht="15.75" customHeight="1">
      <c r="A35" s="55">
        <f>RANK(AN35,AN$2:AN$177,0)</f>
        <v>34</v>
      </c>
      <c r="B35" s="18" t="str">
        <f>CONCATENATE(C35,D35)</f>
        <v>CatlinKhrystian</v>
      </c>
      <c r="C35" s="19" t="s">
        <v>180</v>
      </c>
      <c r="D35" s="19" t="s">
        <v>181</v>
      </c>
      <c r="E35" s="61" t="str">
        <f>IF(ISNA(VLOOKUP($B35,'Timber Tour'!$A$33:$G$201,7,FALSE)),0,(VLOOKUP($B35,'Timber Tour'!$A$33:$G$201,7,FALSE)))</f>
        <v>M16</v>
      </c>
      <c r="F35" s="33">
        <f>IF(ISNA(VLOOKUP($B35,'Timber Tour'!$A$135:$G$201,6,FALSE)),0,(VLOOKUP($B35,'Timber Tour'!$A$135:$G$201,6,FALSE)))</f>
        <v>188.57</v>
      </c>
      <c r="G35" s="33">
        <f>IF(ISNA(VLOOKUP($B35,'Timber Tour'!$A$33:$G$201,6,FALSE)),0,(VLOOKUP($B35,'Timber Tour'!$A$33:$G$201,6,FALSE)))</f>
        <v>156.62</v>
      </c>
      <c r="H35" s="33">
        <f>IF(ISNA(VLOOKUP($B35,'Timber Tour'!$A$250:$G$312,6,FALSE)),0,(VLOOKUP($B35,'Timber Tour'!$A$250:$G$312,6,FALSE)))</f>
        <v>200.61</v>
      </c>
      <c r="I35" s="33">
        <f>IF(ISNA(VLOOKUP($B35,'Timber Tour'!$A$317:$G$378,6,FALSE)),0,(VLOOKUP($B35,'Timber Tour'!$A$317:$G$378,6,FALSE)))</f>
        <v>273.33999999999997</v>
      </c>
      <c r="J35" s="58"/>
      <c r="K35" s="58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>
        <v>0</v>
      </c>
      <c r="AG35" s="57">
        <v>0</v>
      </c>
      <c r="AH35" s="29">
        <v>0</v>
      </c>
      <c r="AI35" s="29">
        <v>0</v>
      </c>
      <c r="AJ35" s="48">
        <f>MAX(F35:AI35)</f>
        <v>273.33999999999997</v>
      </c>
      <c r="AK35" s="48">
        <f>LARGE(F35:AI35,2)</f>
        <v>200.61</v>
      </c>
      <c r="AL35" s="49">
        <f>LARGE(F35:AI35,3)</f>
        <v>188.57</v>
      </c>
      <c r="AM35" s="49">
        <f>LARGE(F35:AI35,4)</f>
        <v>156.62</v>
      </c>
      <c r="AN35" s="50">
        <f>SUM(AJ35:AM35)</f>
        <v>819.14</v>
      </c>
      <c r="AO35" s="51"/>
    </row>
    <row r="36" spans="1:41" ht="15.75" customHeight="1">
      <c r="A36" s="55">
        <f>RANK(AN36,AN$2:AN$177,0)</f>
        <v>35</v>
      </c>
      <c r="B36" s="18" t="str">
        <f>CONCATENATE(C36,D36)</f>
        <v>AtkinsonJackson</v>
      </c>
      <c r="C36" s="19" t="s">
        <v>185</v>
      </c>
      <c r="D36" s="19" t="s">
        <v>186</v>
      </c>
      <c r="E36" s="61" t="s">
        <v>149</v>
      </c>
      <c r="F36" s="33">
        <f>IF(ISNA(VLOOKUP($B36,'Timber Tour'!$A$135:$G$201,6,FALSE)),0,(VLOOKUP($B36,'Timber Tour'!$A$135:$G$201,6,FALSE)))</f>
        <v>0</v>
      </c>
      <c r="G36" s="33">
        <f>IF(ISNA(VLOOKUP($B36,'Timber Tour'!$A$33:$G$201,6,FALSE)),0,(VLOOKUP($B36,'Timber Tour'!$A$33:$G$201,6,FALSE)))</f>
        <v>0</v>
      </c>
      <c r="H36" s="33">
        <f>IF(ISNA(VLOOKUP($B36,'Timber Tour'!$A$250:$G$312,6,FALSE)),0,(VLOOKUP($B36,'Timber Tour'!$A$250:$G$312,6,FALSE)))</f>
        <v>273.33999999999997</v>
      </c>
      <c r="I36" s="33">
        <f>IF(ISNA(VLOOKUP($B36,'Timber Tour'!$A$317:$G$378,6,FALSE)),0,(VLOOKUP($B36,'Timber Tour'!$A$317:$G$378,6,FALSE)))</f>
        <v>19.11</v>
      </c>
      <c r="J36" s="58"/>
      <c r="K36" s="58"/>
      <c r="L36" s="57">
        <v>0</v>
      </c>
      <c r="M36" s="57">
        <v>223.35</v>
      </c>
      <c r="N36" s="57">
        <v>0</v>
      </c>
      <c r="O36" s="57">
        <v>0</v>
      </c>
      <c r="P36" s="57"/>
      <c r="Q36" s="196">
        <v>297.01</v>
      </c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>
        <v>0</v>
      </c>
      <c r="AG36" s="57">
        <v>0</v>
      </c>
      <c r="AH36" s="29">
        <v>0</v>
      </c>
      <c r="AI36" s="29">
        <v>0</v>
      </c>
      <c r="AJ36" s="48">
        <f>MAX(F36:AI36)</f>
        <v>297.01</v>
      </c>
      <c r="AK36" s="48">
        <f>LARGE(F36:AI36,2)</f>
        <v>273.33999999999997</v>
      </c>
      <c r="AL36" s="49">
        <f>LARGE(F36:AI36,3)</f>
        <v>223.35</v>
      </c>
      <c r="AM36" s="49">
        <f>LARGE(F36:AI36,4)</f>
        <v>19.11</v>
      </c>
      <c r="AN36" s="50">
        <f>SUM(AJ36:AM36)</f>
        <v>812.81</v>
      </c>
      <c r="AO36" s="51"/>
    </row>
    <row r="37" spans="1:41" ht="15.75" customHeight="1">
      <c r="A37" s="55">
        <f>RANK(AN37,AN$2:AN$177,0)</f>
        <v>36</v>
      </c>
      <c r="B37" s="18" t="str">
        <f>CONCATENATE(C37,D37)</f>
        <v>KnudsgaardKristian</v>
      </c>
      <c r="C37" s="19" t="s">
        <v>182</v>
      </c>
      <c r="D37" s="19" t="s">
        <v>161</v>
      </c>
      <c r="E37" s="47" t="s">
        <v>159</v>
      </c>
      <c r="F37" s="33">
        <f>IF(ISNA(VLOOKUP($B37,'Timber Tour'!$A$135:$G$201,6,FALSE)),0,(VLOOKUP($B37,'Timber Tour'!$A$135:$G$201,6,FALSE)))</f>
        <v>0</v>
      </c>
      <c r="G37" s="33">
        <f>IF(ISNA(VLOOKUP($B37,'Timber Tour'!$A$33:$G$201,6,FALSE)),0,(VLOOKUP($B37,'Timber Tour'!$A$33:$G$201,6,FALSE)))</f>
        <v>0</v>
      </c>
      <c r="H37" s="33">
        <f>IF(ISNA(VLOOKUP($B37,'Timber Tour'!$A$250:$G$312,6,FALSE)),0,(VLOOKUP($B37,'Timber Tour'!$A$250:$G$312,6,FALSE)))</f>
        <v>350.1</v>
      </c>
      <c r="I37" s="33">
        <f>IF(ISNA(VLOOKUP($B37,'Timber Tour'!$A$317:$G$378,6,FALSE)),0,(VLOOKUP($B37,'Timber Tour'!$A$317:$G$378,6,FALSE)))</f>
        <v>0</v>
      </c>
      <c r="J37" s="57"/>
      <c r="K37" s="57"/>
      <c r="L37" s="57"/>
      <c r="M37" s="57">
        <v>215.53</v>
      </c>
      <c r="N37" s="57">
        <v>0</v>
      </c>
      <c r="O37" s="58">
        <v>231.45</v>
      </c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>
        <v>0</v>
      </c>
      <c r="AG37" s="57">
        <v>0</v>
      </c>
      <c r="AH37" s="29">
        <v>0</v>
      </c>
      <c r="AI37" s="29">
        <v>0</v>
      </c>
      <c r="AJ37" s="48">
        <f>MAX(F37:AI37)</f>
        <v>350.1</v>
      </c>
      <c r="AK37" s="48">
        <f>LARGE(F37:AI37,2)</f>
        <v>231.45</v>
      </c>
      <c r="AL37" s="49">
        <f>LARGE(F37:AI37,3)</f>
        <v>215.53</v>
      </c>
      <c r="AM37" s="49">
        <f>LARGE(F37:AI37,4)</f>
        <v>0</v>
      </c>
      <c r="AN37" s="50">
        <f>SUM(AJ37:AM37)</f>
        <v>797.07999999999993</v>
      </c>
      <c r="AO37" s="51"/>
    </row>
    <row r="38" spans="1:41" ht="15.75" customHeight="1">
      <c r="A38" s="55">
        <f>RANK(AN38,AN$2:AN$177,0)</f>
        <v>37</v>
      </c>
      <c r="B38" s="18" t="str">
        <f>CONCATENATE(C38,D38)</f>
        <v>ASRAR HAGHIGHIArmaa</v>
      </c>
      <c r="C38" s="19" t="s">
        <v>183</v>
      </c>
      <c r="D38" s="19" t="s">
        <v>184</v>
      </c>
      <c r="E38" s="61" t="str">
        <f>IF(ISNA(VLOOKUP($B38,'Timber Tour'!$A$33:$G$201,7,FALSE)),0,(VLOOKUP($B38,'Timber Tour'!$A$33:$G$201,7,FALSE)))</f>
        <v>M16</v>
      </c>
      <c r="F38" s="33">
        <f>IF(ISNA(VLOOKUP($B38,'Timber Tour'!$A$135:$G$201,6,FALSE)),0,(VLOOKUP($B38,'Timber Tour'!$A$135:$G$201,6,FALSE)))</f>
        <v>19.11</v>
      </c>
      <c r="G38" s="33">
        <f>IF(ISNA(VLOOKUP($B38,'Timber Tour'!$A$33:$G$201,6,FALSE)),0,(VLOOKUP($B38,'Timber Tour'!$A$33:$G$201,6,FALSE)))</f>
        <v>574.34</v>
      </c>
      <c r="H38" s="33">
        <f>IF(ISNA(VLOOKUP($B38,'Timber Tour'!$A$250:$G$312,6,FALSE)),0,(VLOOKUP($B38,'Timber Tour'!$A$250:$G$312,6,FALSE)))</f>
        <v>156.62</v>
      </c>
      <c r="I38" s="33">
        <f>IF(ISNA(VLOOKUP($B38,'Timber Tour'!$A$317:$G$378,6,FALSE)),0,(VLOOKUP($B38,'Timber Tour'!$A$317:$G$378,6,FALSE)))</f>
        <v>37.74</v>
      </c>
      <c r="J38" s="57"/>
      <c r="K38" s="57"/>
      <c r="L38" s="57"/>
      <c r="M38" s="57"/>
      <c r="N38" s="57"/>
      <c r="O38" s="57"/>
      <c r="P38" s="57"/>
      <c r="Q38" s="193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29">
        <v>0</v>
      </c>
      <c r="AI38" s="29">
        <v>0</v>
      </c>
      <c r="AJ38" s="48">
        <f>MAX(F38:AI38)</f>
        <v>574.34</v>
      </c>
      <c r="AK38" s="48">
        <f>LARGE(F38:AI38,2)</f>
        <v>156.62</v>
      </c>
      <c r="AL38" s="49">
        <f>LARGE(F38:AI38,3)</f>
        <v>37.74</v>
      </c>
      <c r="AM38" s="49">
        <f>LARGE(F38:AI38,4)</f>
        <v>19.11</v>
      </c>
      <c r="AN38" s="50">
        <f>SUM(AJ38:AM38)</f>
        <v>787.81000000000006</v>
      </c>
      <c r="AO38" s="70"/>
    </row>
    <row r="39" spans="1:41" ht="15.75" customHeight="1">
      <c r="A39" s="55">
        <f>RANK(AN39,AN$2:AN$177,0)</f>
        <v>38</v>
      </c>
      <c r="B39" s="18" t="str">
        <f>CONCATENATE(C39,D39)</f>
        <v xml:space="preserve">RafflerEmerson </v>
      </c>
      <c r="C39" s="18" t="s">
        <v>187</v>
      </c>
      <c r="D39" s="18" t="s">
        <v>188</v>
      </c>
      <c r="E39" s="68" t="s">
        <v>116</v>
      </c>
      <c r="F39" s="33">
        <f>IF(ISNA(VLOOKUP($B39,'Timber Tour'!$A$135:$G$201,6,FALSE)),0,(VLOOKUP($B39,'Timber Tour'!$A$135:$G$201,6,FALSE)))</f>
        <v>0</v>
      </c>
      <c r="G39" s="33">
        <f>IF(ISNA(VLOOKUP($B39,'Timber Tour'!$A$33:$G$201,6,FALSE)),0,(VLOOKUP($B39,'Timber Tour'!$A$33:$G$201,6,FALSE)))</f>
        <v>0</v>
      </c>
      <c r="H39" s="33">
        <f>IF(ISNA(VLOOKUP($B39,'Timber Tour'!$A$250:$G$312,6,FALSE)),0,(VLOOKUP($B39,'Timber Tour'!$A$250:$G$312,6,FALSE)))</f>
        <v>0</v>
      </c>
      <c r="I39" s="33">
        <f>IF(ISNA(VLOOKUP($B39,'Timber Tour'!$A$317:$G$378,6,FALSE)),0,(VLOOKUP($B39,'Timber Tour'!$A$317:$G$378,6,FALSE)))</f>
        <v>0</v>
      </c>
      <c r="J39" s="71"/>
      <c r="K39" s="71"/>
      <c r="L39" s="58">
        <v>318.95</v>
      </c>
      <c r="M39" s="57">
        <v>439.51</v>
      </c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>
        <v>0</v>
      </c>
      <c r="AG39" s="57">
        <v>0</v>
      </c>
      <c r="AH39" s="29">
        <v>0</v>
      </c>
      <c r="AI39" s="29">
        <v>0</v>
      </c>
      <c r="AJ39" s="48">
        <f>MAX(F39:AI39)</f>
        <v>439.51</v>
      </c>
      <c r="AK39" s="48">
        <f>LARGE(F39:AI39,2)</f>
        <v>318.95</v>
      </c>
      <c r="AL39" s="49">
        <f>LARGE(F39:AI39,3)</f>
        <v>0</v>
      </c>
      <c r="AM39" s="49">
        <f>LARGE(F39:AI39,4)</f>
        <v>0</v>
      </c>
      <c r="AN39" s="50">
        <f>SUM(AJ39:AM39)</f>
        <v>758.46</v>
      </c>
      <c r="AO39" s="51"/>
    </row>
    <row r="40" spans="1:41" ht="15.75" customHeight="1">
      <c r="A40" s="55">
        <f>RANK(AN40,AN$2:AN$177,0)</f>
        <v>39</v>
      </c>
      <c r="B40" s="18" t="str">
        <f>CONCATENATE(C40,D40)</f>
        <v>WHITEEvan</v>
      </c>
      <c r="C40" s="72" t="s">
        <v>189</v>
      </c>
      <c r="D40" s="72" t="s">
        <v>133</v>
      </c>
      <c r="E40" s="61" t="str">
        <f>IF(ISNA(VLOOKUP($B40,'Timber Tour'!$A$33:$G$201,7,FALSE)),0,(VLOOKUP($B40,'Timber Tour'!$A$33:$G$201,7,FALSE)))</f>
        <v>M16</v>
      </c>
      <c r="F40" s="33">
        <f>IF(ISNA(VLOOKUP($B40,'Timber Tour'!$A$135:$G$201,6,FALSE)),0,(VLOOKUP($B40,'Timber Tour'!$A$135:$G$201,6,FALSE)))</f>
        <v>290.79000000000002</v>
      </c>
      <c r="G40" s="33">
        <f>IF(ISNA(VLOOKUP($B40,'Timber Tour'!$A$33:$G$201,6,FALSE)),0,(VLOOKUP($B40,'Timber Tour'!$A$33:$G$201,6,FALSE)))</f>
        <v>26.04</v>
      </c>
      <c r="H40" s="33">
        <f>IF(ISNA(VLOOKUP($B40,'Timber Tour'!$A$250:$G$312,6,FALSE)),0,(VLOOKUP($B40,'Timber Tour'!$A$250:$G$312,6,FALSE)))</f>
        <v>84.36</v>
      </c>
      <c r="I40" s="33">
        <f>IF(ISNA(VLOOKUP($B40,'Timber Tour'!$A$317:$G$378,6,FALSE)),0,(VLOOKUP($B40,'Timber Tour'!$A$317:$G$378,6,FALSE)))</f>
        <v>329.09</v>
      </c>
      <c r="J40" s="73"/>
      <c r="K40" s="73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29">
        <v>0</v>
      </c>
      <c r="AI40" s="29">
        <v>0</v>
      </c>
      <c r="AJ40" s="48">
        <f>MAX(F40:AI40)</f>
        <v>329.09</v>
      </c>
      <c r="AK40" s="48">
        <f>LARGE(F40:AI40,2)</f>
        <v>290.79000000000002</v>
      </c>
      <c r="AL40" s="49">
        <f>LARGE(F40:AI40,3)</f>
        <v>84.36</v>
      </c>
      <c r="AM40" s="49">
        <f>LARGE(F40:AI40,4)</f>
        <v>26.04</v>
      </c>
      <c r="AN40" s="50">
        <f>SUM(AJ40:AM40)</f>
        <v>730.28</v>
      </c>
      <c r="AO40" s="75"/>
    </row>
    <row r="41" spans="1:41" ht="15.75" customHeight="1">
      <c r="A41" s="55">
        <f>RANK(AN41,AN$2:AN$177,0)</f>
        <v>40</v>
      </c>
      <c r="B41" s="18" t="str">
        <f>CONCATENATE(C41,D41)</f>
        <v>PRENTICETain</v>
      </c>
      <c r="C41" s="19" t="s">
        <v>94</v>
      </c>
      <c r="D41" s="19" t="s">
        <v>190</v>
      </c>
      <c r="E41" s="61" t="str">
        <f>IF(ISNA(VLOOKUP($B41,'Timber Tour'!$A$33:$G$201,7,FALSE)),0,(VLOOKUP($B41,'Timber Tour'!$A$33:$G$201,7,FALSE)))</f>
        <v>M14</v>
      </c>
      <c r="F41" s="33">
        <f>IF(ISNA(VLOOKUP($B41,'Timber Tour'!$A$135:$G$201,6,FALSE)),0,(VLOOKUP($B41,'Timber Tour'!$A$135:$G$201,6,FALSE)))</f>
        <v>256.94</v>
      </c>
      <c r="G41" s="33">
        <f>IF(ISNA(VLOOKUP($B41,'Timber Tour'!$A$33:$G$201,6,FALSE)),0,(VLOOKUP($B41,'Timber Tour'!$A$33:$G$201,6,FALSE)))</f>
        <v>147.22999999999999</v>
      </c>
      <c r="H41" s="33">
        <f>IF(ISNA(VLOOKUP($B41,'Timber Tour'!$A$250:$G$312,6,FALSE)),0,(VLOOKUP($B41,'Timber Tour'!$A$250:$G$312,6,FALSE)))</f>
        <v>33.35</v>
      </c>
      <c r="I41" s="33">
        <f>IF(ISNA(VLOOKUP($B41,'Timber Tour'!$A$317:$G$378,6,FALSE)),0,(VLOOKUP($B41,'Timber Tour'!$A$317:$G$378,6,FALSE)))</f>
        <v>290.79000000000002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29">
        <v>0</v>
      </c>
      <c r="AI41" s="29">
        <v>0</v>
      </c>
      <c r="AJ41" s="48">
        <f>MAX(F41:AI41)</f>
        <v>290.79000000000002</v>
      </c>
      <c r="AK41" s="48">
        <f>LARGE(F41:AI41,2)</f>
        <v>256.94</v>
      </c>
      <c r="AL41" s="49">
        <f>LARGE(F41:AI41,3)</f>
        <v>147.22999999999999</v>
      </c>
      <c r="AM41" s="49">
        <f>LARGE(F41:AI41,4)</f>
        <v>33.35</v>
      </c>
      <c r="AN41" s="50">
        <f>SUM(AJ41:AM41)</f>
        <v>728.31000000000006</v>
      </c>
      <c r="AO41" s="70"/>
    </row>
    <row r="42" spans="1:41" ht="15.75" customHeight="1">
      <c r="A42" s="55">
        <f>RANK(AN42,AN$2:AN$177,0)</f>
        <v>41</v>
      </c>
      <c r="B42" s="18" t="str">
        <f>CONCATENATE(C42,D42)</f>
        <v>WHITEConnor</v>
      </c>
      <c r="C42" s="19" t="s">
        <v>189</v>
      </c>
      <c r="D42" s="19" t="s">
        <v>191</v>
      </c>
      <c r="E42" s="61" t="str">
        <f>IF(ISNA(VLOOKUP($B42,'Timber Tour'!$A$33:$G$201,7,FALSE)),0,(VLOOKUP($B42,'Timber Tour'!$A$33:$G$201,7,FALSE)))</f>
        <v>M16</v>
      </c>
      <c r="F42" s="33">
        <f>IF(ISNA(VLOOKUP($B42,'Timber Tour'!$A$135:$G$201,6,FALSE)),0,(VLOOKUP($B42,'Timber Tour'!$A$135:$G$201,6,FALSE)))</f>
        <v>114.95</v>
      </c>
      <c r="G42" s="33">
        <f>IF(ISNA(VLOOKUP($B42,'Timber Tour'!$A$33:$G$201,6,FALSE)),0,(VLOOKUP($B42,'Timber Tour'!$A$33:$G$201,6,FALSE)))</f>
        <v>74.540000000000006</v>
      </c>
      <c r="H42" s="33">
        <f>IF(ISNA(VLOOKUP($B42,'Timber Tour'!$A$250:$G$312,6,FALSE)),0,(VLOOKUP($B42,'Timber Tour'!$A$250:$G$312,6,FALSE)))</f>
        <v>122.28</v>
      </c>
      <c r="I42" s="33">
        <f>IF(ISNA(VLOOKUP($B42,'Timber Tour'!$A$317:$G$378,6,FALSE)),0,(VLOOKUP($B42,'Timber Tour'!$A$317:$G$378,6,FALSE)))</f>
        <v>396.22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29">
        <v>0</v>
      </c>
      <c r="AI42" s="29">
        <v>0</v>
      </c>
      <c r="AJ42" s="48">
        <f>MAX(F42:AI42)</f>
        <v>396.22</v>
      </c>
      <c r="AK42" s="48">
        <f>LARGE(F42:AI42,2)</f>
        <v>122.28</v>
      </c>
      <c r="AL42" s="49">
        <f>LARGE(F42:AI42,3)</f>
        <v>114.95</v>
      </c>
      <c r="AM42" s="49">
        <f>LARGE(F42:AI42,4)</f>
        <v>74.540000000000006</v>
      </c>
      <c r="AN42" s="50">
        <f>SUM(AJ42:AM42)</f>
        <v>707.99</v>
      </c>
      <c r="AO42" s="70"/>
    </row>
    <row r="43" spans="1:41" ht="15.75" customHeight="1">
      <c r="A43" s="55">
        <f>RANK(AN43,AN$2:AN$177,0)</f>
        <v>42</v>
      </c>
      <c r="B43" s="18" t="str">
        <f>CONCATENATE(C43,D43)</f>
        <v>BURGHAMJack</v>
      </c>
      <c r="C43" s="19" t="s">
        <v>192</v>
      </c>
      <c r="D43" s="18" t="s">
        <v>193</v>
      </c>
      <c r="E43" s="61" t="str">
        <f>IF(ISNA(VLOOKUP($B43,'Timber Tour'!$A$250:$G$312,7,FALSE)),0,(VLOOKUP($B43,'Timber Tour'!$A$250:$G$312,7,FALSE)))</f>
        <v>M18</v>
      </c>
      <c r="F43" s="33">
        <f>IF(ISNA(VLOOKUP($B43,'Timber Tour'!$A$135:$G$201,6,FALSE)),0,(VLOOKUP($B43,'Timber Tour'!$A$135:$G$201,6,FALSE)))</f>
        <v>0</v>
      </c>
      <c r="G43" s="33">
        <f>IF(ISNA(VLOOKUP($B43,'Timber Tour'!$A$33:$G$201,6,FALSE)),0,(VLOOKUP($B43,'Timber Tour'!$A$33:$G$201,6,FALSE)))</f>
        <v>0</v>
      </c>
      <c r="H43" s="33">
        <f>IF(ISNA(VLOOKUP($B43,'Timber Tour'!$A$250:$G$312,6,FALSE)),0,(VLOOKUP($B43,'Timber Tour'!$A$250:$G$312,6,FALSE)))</f>
        <v>79.3</v>
      </c>
      <c r="I43" s="33">
        <f>IF(ISNA(VLOOKUP($B43,'Timber Tour'!$A$317:$G$378,6,FALSE)),0,(VLOOKUP($B43,'Timber Tour'!$A$317:$G$378,6,FALSE)))</f>
        <v>227.03</v>
      </c>
      <c r="J43" s="57"/>
      <c r="K43" s="57"/>
      <c r="L43" s="57"/>
      <c r="M43" s="57"/>
      <c r="N43" s="57">
        <v>0</v>
      </c>
      <c r="O43" s="57">
        <v>0</v>
      </c>
      <c r="P43" s="58">
        <v>200.71</v>
      </c>
      <c r="Q43" s="58">
        <v>200.71</v>
      </c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>
        <v>0</v>
      </c>
      <c r="AG43" s="57">
        <v>0</v>
      </c>
      <c r="AH43" s="29">
        <v>0</v>
      </c>
      <c r="AI43" s="29">
        <v>0</v>
      </c>
      <c r="AJ43" s="48">
        <f>MAX(F43:AI43)</f>
        <v>227.03</v>
      </c>
      <c r="AK43" s="48">
        <f>LARGE(F43:AI43,2)</f>
        <v>200.71</v>
      </c>
      <c r="AL43" s="49">
        <f>LARGE(F43:AI43,3)</f>
        <v>200.71</v>
      </c>
      <c r="AM43" s="49">
        <f>LARGE(F43:AI43,4)</f>
        <v>79.3</v>
      </c>
      <c r="AN43" s="50">
        <f>SUM(AJ43:AM43)</f>
        <v>707.75</v>
      </c>
      <c r="AO43" s="70"/>
    </row>
    <row r="44" spans="1:41" ht="15.75" customHeight="1">
      <c r="A44" s="55">
        <f>RANK(AN44,AN$2:AN$177,0)</f>
        <v>43</v>
      </c>
      <c r="B44" s="18" t="str">
        <f>CONCATENATE(C44,D44)</f>
        <v>SPENCERLandon</v>
      </c>
      <c r="C44" s="19" t="s">
        <v>194</v>
      </c>
      <c r="D44" s="19" t="s">
        <v>125</v>
      </c>
      <c r="E44" s="61" t="str">
        <f>IF(ISNA(VLOOKUP($B44,'Timber Tour'!$A$33:$G$201,7,FALSE)),0,(VLOOKUP($B44,'Timber Tour'!$A$33:$G$201,7,FALSE)))</f>
        <v>M16</v>
      </c>
      <c r="F44" s="33">
        <f>IF(ISNA(VLOOKUP($B44,'Timber Tour'!$A$135:$G$201,6,FALSE)),0,(VLOOKUP($B44,'Timber Tour'!$A$135:$G$201,6,FALSE)))</f>
        <v>396.22</v>
      </c>
      <c r="G44" s="33">
        <f>IF(ISNA(VLOOKUP($B44,'Timber Tour'!$A$33:$G$201,6,FALSE)),0,(VLOOKUP($B44,'Timber Tour'!$A$33:$G$201,6,FALSE)))</f>
        <v>309.35000000000002</v>
      </c>
      <c r="H44" s="33">
        <f>IF(ISNA(VLOOKUP($B44,'Timber Tour'!$A$250:$G$312,6,FALSE)),0,(VLOOKUP($B44,'Timber Tour'!$A$250:$G$312,6,FALSE)))</f>
        <v>0</v>
      </c>
      <c r="I44" s="33">
        <f>IF(ISNA(VLOOKUP($B44,'Timber Tour'!$A$317:$G$378,6,FALSE)),0,(VLOOKUP($B44,'Timber Tour'!$A$317:$G$378,6,FALSE)))</f>
        <v>0</v>
      </c>
      <c r="J44" s="58"/>
      <c r="K44" s="58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29">
        <v>0</v>
      </c>
      <c r="AI44" s="29">
        <v>0</v>
      </c>
      <c r="AJ44" s="48">
        <f>MAX(F44:AI44)</f>
        <v>396.22</v>
      </c>
      <c r="AK44" s="48">
        <f>LARGE(F44:AI44,2)</f>
        <v>309.35000000000002</v>
      </c>
      <c r="AL44" s="49">
        <f>LARGE(F44:AI44,3)</f>
        <v>0</v>
      </c>
      <c r="AM44" s="49">
        <f>LARGE(F44:AI44,4)</f>
        <v>0</v>
      </c>
      <c r="AN44" s="50">
        <f>SUM(AJ44:AM44)</f>
        <v>705.57</v>
      </c>
      <c r="AO44" s="51"/>
    </row>
    <row r="45" spans="1:41" ht="15.75" customHeight="1">
      <c r="A45" s="55">
        <f>RANK(AN45,AN$2:AN$177,0)</f>
        <v>44</v>
      </c>
      <c r="B45" s="18" t="str">
        <f>CONCATENATE(C45,D45)</f>
        <v>BUHLERYamato</v>
      </c>
      <c r="C45" s="19" t="s">
        <v>195</v>
      </c>
      <c r="D45" s="19" t="s">
        <v>196</v>
      </c>
      <c r="E45" s="61" t="str">
        <f>IF(ISNA(VLOOKUP($B45,'Timber Tour'!$A$33:$G$201,7,FALSE)),0,(VLOOKUP($B45,'Timber Tour'!$A$33:$G$201,7,FALSE)))</f>
        <v>M14</v>
      </c>
      <c r="F45" s="33">
        <f>IF(ISNA(VLOOKUP($B45,'Timber Tour'!$A$135:$G$201,6,FALSE)),0,(VLOOKUP($B45,'Timber Tour'!$A$135:$G$201,6,FALSE)))</f>
        <v>48.34</v>
      </c>
      <c r="G45" s="33">
        <f>IF(ISNA(VLOOKUP($B45,'Timber Tour'!$A$33:$G$201,6,FALSE)),0,(VLOOKUP($B45,'Timber Tour'!$A$33:$G$201,6,FALSE)))</f>
        <v>256.94</v>
      </c>
      <c r="H45" s="33">
        <f>IF(ISNA(VLOOKUP($B45,'Timber Tour'!$A$250:$G$312,6,FALSE)),0,(VLOOKUP($B45,'Timber Tour'!$A$250:$G$312,6,FALSE)))</f>
        <v>188.57</v>
      </c>
      <c r="I45" s="33">
        <f>IF(ISNA(VLOOKUP($B45,'Timber Tour'!$A$317:$G$378,6,FALSE)),0,(VLOOKUP($B45,'Timber Tour'!$A$317:$G$378,6,FALSE)))</f>
        <v>138.38999999999999</v>
      </c>
      <c r="J45" s="58"/>
      <c r="K45" s="58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29">
        <v>0</v>
      </c>
      <c r="AI45" s="29">
        <v>0</v>
      </c>
      <c r="AJ45" s="48">
        <f>MAX(F45:AI45)</f>
        <v>256.94</v>
      </c>
      <c r="AK45" s="48">
        <f>LARGE(F45:AI45,2)</f>
        <v>188.57</v>
      </c>
      <c r="AL45" s="49">
        <f>LARGE(F45:AI45,3)</f>
        <v>138.38999999999999</v>
      </c>
      <c r="AM45" s="49">
        <f>LARGE(F45:AI45,4)</f>
        <v>48.34</v>
      </c>
      <c r="AN45" s="50">
        <f>SUM(AJ45:AM45)</f>
        <v>632.24</v>
      </c>
      <c r="AO45" s="77"/>
    </row>
    <row r="46" spans="1:41" ht="15.75" customHeight="1">
      <c r="A46" s="55">
        <f>RANK(AN46,AN$2:AN$177,0)</f>
        <v>45</v>
      </c>
      <c r="B46" s="18" t="str">
        <f>CONCATENATE(C46,D46)</f>
        <v>GareauLuke</v>
      </c>
      <c r="C46" s="19" t="s">
        <v>197</v>
      </c>
      <c r="D46" s="19" t="s">
        <v>158</v>
      </c>
      <c r="E46" s="191" t="str">
        <f>IF(ISNA(VLOOKUP($B46,'Timber Tour'!$A$33:$G$201,7,FALSE)),0,(VLOOKUP($B46,'Timber Tour'!$A$33:$G$201,7,FALSE)))</f>
        <v>M16</v>
      </c>
      <c r="F46" s="33">
        <f>IF(ISNA(VLOOKUP($B46,'Timber Tour'!$A$135:$G$201,6,FALSE)),0,(VLOOKUP($B46,'Timber Tour'!$A$135:$G$201,6,FALSE)))</f>
        <v>350.1</v>
      </c>
      <c r="G46" s="33">
        <f>IF(ISNA(VLOOKUP($B46,'Timber Tour'!$A$33:$G$201,6,FALSE)),0,(VLOOKUP($B46,'Timber Tour'!$A$33:$G$201,6,FALSE)))</f>
        <v>273.33999999999997</v>
      </c>
      <c r="H46" s="33">
        <f>IF(ISNA(VLOOKUP($B46,'Timber Tour'!$A$250:$G$312,6,FALSE)),0,(VLOOKUP($B46,'Timber Tour'!$A$250:$G$312,6,FALSE)))</f>
        <v>0</v>
      </c>
      <c r="I46" s="33">
        <f>IF(ISNA(VLOOKUP($B46,'Timber Tour'!$A$317:$G$378,6,FALSE)),0,(VLOOKUP($B46,'Timber Tour'!$A$317:$G$378,6,FALSE)))</f>
        <v>0</v>
      </c>
      <c r="J46" s="58"/>
      <c r="K46" s="58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>
        <v>0</v>
      </c>
      <c r="AG46" s="57">
        <v>0</v>
      </c>
      <c r="AH46" s="29">
        <v>0</v>
      </c>
      <c r="AI46" s="29">
        <v>0</v>
      </c>
      <c r="AJ46" s="48">
        <f>MAX(F46:AI46)</f>
        <v>350.1</v>
      </c>
      <c r="AK46" s="48">
        <f>LARGE(F46:AI46,2)</f>
        <v>273.33999999999997</v>
      </c>
      <c r="AL46" s="49">
        <f>LARGE(F46:AI46,3)</f>
        <v>0</v>
      </c>
      <c r="AM46" s="49">
        <f>LARGE(F46:AI46,4)</f>
        <v>0</v>
      </c>
      <c r="AN46" s="50">
        <f>SUM(AJ46:AM46)</f>
        <v>623.44000000000005</v>
      </c>
      <c r="AO46" s="51"/>
    </row>
    <row r="47" spans="1:41" ht="15.75" customHeight="1">
      <c r="A47" s="55">
        <f>RANK(AN47,AN$2:AN$177,0)</f>
        <v>46</v>
      </c>
      <c r="B47" s="18" t="str">
        <f>CONCATENATE(C47,D47)</f>
        <v>BartlettRyder</v>
      </c>
      <c r="C47" s="19" t="s">
        <v>198</v>
      </c>
      <c r="D47" s="19" t="s">
        <v>145</v>
      </c>
      <c r="E47" s="52" t="s">
        <v>159</v>
      </c>
      <c r="F47" s="33">
        <f>IF(ISNA(VLOOKUP($B47,'Timber Tour'!$A$135:$G$201,6,FALSE)),0,(VLOOKUP($B47,'Timber Tour'!$A$135:$G$201,6,FALSE)))</f>
        <v>0</v>
      </c>
      <c r="G47" s="33">
        <f>IF(ISNA(VLOOKUP($B47,'Timber Tour'!$A$33:$G$201,6,FALSE)),0,(VLOOKUP($B47,'Timber Tour'!$A$33:$G$201,6,FALSE)))</f>
        <v>0</v>
      </c>
      <c r="H47" s="33">
        <f>IF(ISNA(VLOOKUP($B47,'Timber Tour'!$A$250:$G$312,6,FALSE)),0,(VLOOKUP($B47,'Timber Tour'!$A$250:$G$312,6,FALSE)))</f>
        <v>147.22999999999999</v>
      </c>
      <c r="I47" s="33">
        <f>IF(ISNA(VLOOKUP($B47,'Timber Tour'!$A$317:$G$378,6,FALSE)),0,(VLOOKUP($B47,'Timber Tour'!$A$317:$G$378,6,FALSE)))</f>
        <v>17.96</v>
      </c>
      <c r="J47" s="58"/>
      <c r="K47" s="58"/>
      <c r="L47" s="58">
        <v>0</v>
      </c>
      <c r="M47" s="58">
        <v>231.45</v>
      </c>
      <c r="N47" s="58"/>
      <c r="O47" s="58"/>
      <c r="P47" s="58">
        <v>0</v>
      </c>
      <c r="Q47" s="58">
        <v>215.53</v>
      </c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7">
        <v>0</v>
      </c>
      <c r="AG47" s="57">
        <v>0</v>
      </c>
      <c r="AH47" s="29">
        <v>0</v>
      </c>
      <c r="AI47" s="29">
        <v>0</v>
      </c>
      <c r="AJ47" s="48">
        <f>MAX(F47:AI47)</f>
        <v>231.45</v>
      </c>
      <c r="AK47" s="48">
        <f>LARGE(F47:AI47,2)</f>
        <v>215.53</v>
      </c>
      <c r="AL47" s="49">
        <f>LARGE(F47:AI47,3)</f>
        <v>147.22999999999999</v>
      </c>
      <c r="AM47" s="49">
        <f>LARGE(F47:AI47,4)</f>
        <v>17.96</v>
      </c>
      <c r="AN47" s="50">
        <f>SUM(AJ47:AM47)</f>
        <v>612.17000000000007</v>
      </c>
      <c r="AO47" s="51"/>
    </row>
    <row r="48" spans="1:41" ht="15.75" customHeight="1">
      <c r="A48" s="55">
        <f>RANK(AN48,AN$2:AN$177,0)</f>
        <v>47</v>
      </c>
      <c r="B48" s="18" t="str">
        <f>CONCATENATE(C48,D48)</f>
        <v>HAYESWilliam</v>
      </c>
      <c r="C48" s="19" t="s">
        <v>199</v>
      </c>
      <c r="D48" s="19" t="s">
        <v>200</v>
      </c>
      <c r="E48" s="61" t="str">
        <f>IF(ISNA(VLOOKUP($B48,'Timber Tour'!$A$33:$G$201,7,FALSE)),0,(VLOOKUP($B48,'Timber Tour'!$A$33:$G$201,7,FALSE)))</f>
        <v>M14</v>
      </c>
      <c r="F48" s="33">
        <f>IF(ISNA(VLOOKUP($B48,'Timber Tour'!$A$135:$G$201,6,FALSE)),0,(VLOOKUP($B48,'Timber Tour'!$A$135:$G$201,6,FALSE)))</f>
        <v>108.05</v>
      </c>
      <c r="G48" s="33">
        <f>IF(ISNA(VLOOKUP($B48,'Timber Tour'!$A$33:$G$201,6,FALSE)),0,(VLOOKUP($B48,'Timber Tour'!$A$33:$G$201,6,FALSE)))</f>
        <v>241.52</v>
      </c>
      <c r="H48" s="33">
        <f>IF(ISNA(VLOOKUP($B48,'Timber Tour'!$A$250:$G$312,6,FALSE)),0,(VLOOKUP($B48,'Timber Tour'!$A$250:$G$312,6,FALSE)))</f>
        <v>166.62</v>
      </c>
      <c r="I48" s="33">
        <f>IF(ISNA(VLOOKUP($B48,'Timber Tour'!$A$317:$G$378,6,FALSE)),0,(VLOOKUP($B48,'Timber Tour'!$A$317:$G$378,6,FALSE)))</f>
        <v>84.36</v>
      </c>
      <c r="J48" s="78"/>
      <c r="K48" s="78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29">
        <v>0</v>
      </c>
      <c r="AI48" s="29">
        <v>0</v>
      </c>
      <c r="AJ48" s="48">
        <f>MAX(F48:AI48)</f>
        <v>241.52</v>
      </c>
      <c r="AK48" s="48">
        <f>LARGE(F48:AI48,2)</f>
        <v>166.62</v>
      </c>
      <c r="AL48" s="49">
        <f>LARGE(F48:AI48,3)</f>
        <v>108.05</v>
      </c>
      <c r="AM48" s="49">
        <f>LARGE(F48:AI48,4)</f>
        <v>84.36</v>
      </c>
      <c r="AN48" s="50">
        <f>SUM(AJ48:AM48)</f>
        <v>600.54999999999995</v>
      </c>
      <c r="AO48" s="51"/>
    </row>
    <row r="49" spans="1:41" ht="15.75" customHeight="1">
      <c r="A49" s="55">
        <f>RANK(AN49,AN$2:AN$177,0)</f>
        <v>48</v>
      </c>
      <c r="B49" s="18" t="str">
        <f>CONCATENATE(C49,D49)</f>
        <v>KRUMMEElijah</v>
      </c>
      <c r="C49" s="19" t="s">
        <v>201</v>
      </c>
      <c r="D49" s="19" t="s">
        <v>202</v>
      </c>
      <c r="E49" s="61" t="str">
        <f>IF(ISNA(VLOOKUP($B49,'Timber Tour'!$A$33:$G$201,7,FALSE)),0,(VLOOKUP($B49,'Timber Tour'!$A$33:$G$201,7,FALSE)))</f>
        <v>M14</v>
      </c>
      <c r="F49" s="33">
        <f>IF(ISNA(VLOOKUP($B49,'Timber Tour'!$A$135:$G$201,6,FALSE)),0,(VLOOKUP($B49,'Timber Tour'!$A$135:$G$201,6,FALSE)))</f>
        <v>507.49</v>
      </c>
      <c r="G49" s="33">
        <f>IF(ISNA(VLOOKUP($B49,'Timber Tour'!$A$33:$G$201,6,FALSE)),0,(VLOOKUP($B49,'Timber Tour'!$A$33:$G$201,6,FALSE)))</f>
        <v>54.71</v>
      </c>
      <c r="H49" s="33">
        <f>IF(ISNA(VLOOKUP($B49,'Timber Tour'!$A$250:$G$312,6,FALSE)),0,(VLOOKUP($B49,'Timber Tour'!$A$250:$G$312,6,FALSE)))</f>
        <v>0</v>
      </c>
      <c r="I49" s="33">
        <f>IF(ISNA(VLOOKUP($B49,'Timber Tour'!$A$317:$G$378,6,FALSE)),0,(VLOOKUP($B49,'Timber Tour'!$A$317:$G$378,6,FALSE)))</f>
        <v>0</v>
      </c>
      <c r="J49" s="193"/>
      <c r="K49" s="193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29">
        <v>0</v>
      </c>
      <c r="AI49" s="29">
        <v>0</v>
      </c>
      <c r="AJ49" s="48">
        <f>MAX(F49:AI49)</f>
        <v>507.49</v>
      </c>
      <c r="AK49" s="48">
        <f>LARGE(F49:AI49,2)</f>
        <v>54.71</v>
      </c>
      <c r="AL49" s="49">
        <f>LARGE(F49:AI49,3)</f>
        <v>0</v>
      </c>
      <c r="AM49" s="49">
        <f>LARGE(F49:AI49,4)</f>
        <v>0</v>
      </c>
      <c r="AN49" s="50">
        <f>SUM(AJ49:AM49)</f>
        <v>562.20000000000005</v>
      </c>
      <c r="AO49" s="51"/>
    </row>
    <row r="50" spans="1:41" ht="15.75" customHeight="1">
      <c r="A50" s="55">
        <f>RANK(AN50,AN$2:AN$177,0)</f>
        <v>49</v>
      </c>
      <c r="B50" s="18" t="str">
        <f>CONCATENATE(C50,D50)</f>
        <v>NOVECOSKYBen</v>
      </c>
      <c r="C50" s="19" t="s">
        <v>203</v>
      </c>
      <c r="D50" s="19" t="s">
        <v>204</v>
      </c>
      <c r="E50" s="61" t="str">
        <f>IF(ISNA(VLOOKUP($B50,'Timber Tour'!$A$250:$G$312,7,FALSE)),0,(VLOOKUP($B50,'Timber Tour'!$A$250:$G$312,7,FALSE)))</f>
        <v>M16</v>
      </c>
      <c r="F50" s="33">
        <f>IF(ISNA(VLOOKUP($B50,'Timber Tour'!$A$135:$G$201,6,FALSE)),0,(VLOOKUP($B50,'Timber Tour'!$A$135:$G$201,6,FALSE)))</f>
        <v>0</v>
      </c>
      <c r="G50" s="33">
        <f>IF(ISNA(VLOOKUP($B50,'Timber Tour'!$A$33:$G$201,6,FALSE)),0,(VLOOKUP($B50,'Timber Tour'!$A$33:$G$201,6,FALSE)))</f>
        <v>0</v>
      </c>
      <c r="H50" s="33">
        <f>IF(ISNA(VLOOKUP($B50,'Timber Tour'!$A$250:$G$312,6,FALSE)),0,(VLOOKUP($B50,'Timber Tour'!$A$250:$G$312,6,FALSE)))</f>
        <v>309.35000000000002</v>
      </c>
      <c r="I50" s="33">
        <f>IF(ISNA(VLOOKUP($B50,'Timber Tour'!$A$317:$G$378,6,FALSE)),0,(VLOOKUP($B50,'Timber Tour'!$A$317:$G$378,6,FALSE)))</f>
        <v>241.52</v>
      </c>
      <c r="J50" s="193"/>
      <c r="K50" s="193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29">
        <v>0</v>
      </c>
      <c r="AI50" s="29">
        <v>0</v>
      </c>
      <c r="AJ50" s="48">
        <f>MAX(F50:AI50)</f>
        <v>309.35000000000002</v>
      </c>
      <c r="AK50" s="48">
        <f>LARGE(F50:AI50,2)</f>
        <v>241.52</v>
      </c>
      <c r="AL50" s="49">
        <f>LARGE(F50:AI50,3)</f>
        <v>0</v>
      </c>
      <c r="AM50" s="49">
        <f>LARGE(F50:AI50,4)</f>
        <v>0</v>
      </c>
      <c r="AN50" s="50">
        <f>SUM(AJ50:AM50)</f>
        <v>550.87</v>
      </c>
      <c r="AO50" s="51"/>
    </row>
    <row r="51" spans="1:41" ht="15.75" customHeight="1">
      <c r="A51" s="55">
        <f>RANK(AN51,AN$2:AN$177,0)</f>
        <v>50</v>
      </c>
      <c r="B51" s="18" t="str">
        <f>CONCATENATE(C51,D51)</f>
        <v>BOYDEvan</v>
      </c>
      <c r="C51" s="19" t="s">
        <v>205</v>
      </c>
      <c r="D51" s="19" t="s">
        <v>133</v>
      </c>
      <c r="E51" s="61" t="str">
        <f>IF(ISNA(VLOOKUP($B51,'Timber Tour'!$A$33:$G$201,7,FALSE)),0,(VLOOKUP($B51,'Timber Tour'!$A$33:$G$201,7,FALSE)))</f>
        <v>M18</v>
      </c>
      <c r="F51" s="33">
        <f>IF(ISNA(VLOOKUP($B51,'Timber Tour'!$A$135:$G$201,6,FALSE)),0,(VLOOKUP($B51,'Timber Tour'!$A$135:$G$201,6,FALSE)))</f>
        <v>138.38999999999999</v>
      </c>
      <c r="G51" s="33">
        <f>IF(ISNA(VLOOKUP($B51,'Timber Tour'!$A$33:$G$201,6,FALSE)),0,(VLOOKUP($B51,'Timber Tour'!$A$33:$G$201,6,FALSE)))</f>
        <v>40.15</v>
      </c>
      <c r="H51" s="33">
        <f>IF(ISNA(VLOOKUP($B51,'Timber Tour'!$A$250:$G$312,6,FALSE)),0,(VLOOKUP($B51,'Timber Tour'!$A$250:$G$312,6,FALSE)))</f>
        <v>227.03</v>
      </c>
      <c r="I51" s="33">
        <f>IF(ISNA(VLOOKUP($B51,'Timber Tour'!$A$317:$G$378,6,FALSE)),0,(VLOOKUP($B51,'Timber Tour'!$A$317:$G$378,6,FALSE)))</f>
        <v>130.09</v>
      </c>
      <c r="J51" s="194"/>
      <c r="K51" s="194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29">
        <v>0</v>
      </c>
      <c r="AI51" s="29">
        <v>0</v>
      </c>
      <c r="AJ51" s="48">
        <f>MAX(F51:AI51)</f>
        <v>227.03</v>
      </c>
      <c r="AK51" s="48">
        <f>LARGE(F51:AI51,2)</f>
        <v>138.38999999999999</v>
      </c>
      <c r="AL51" s="49">
        <f>LARGE(F51:AI51,3)</f>
        <v>130.09</v>
      </c>
      <c r="AM51" s="49">
        <f>LARGE(F51:AI51,4)</f>
        <v>40.15</v>
      </c>
      <c r="AN51" s="50">
        <f>SUM(AJ51:AM51)</f>
        <v>535.66</v>
      </c>
      <c r="AO51" s="51"/>
    </row>
    <row r="52" spans="1:41" ht="15.75" customHeight="1">
      <c r="A52" s="55">
        <f>RANK(AN52,AN$2:AN$177,0)</f>
        <v>51</v>
      </c>
      <c r="B52" s="18" t="str">
        <f>CONCATENATE(C52,D52)</f>
        <v>DOMARESKICharlie</v>
      </c>
      <c r="C52" s="19" t="s">
        <v>206</v>
      </c>
      <c r="D52" s="19" t="s">
        <v>72</v>
      </c>
      <c r="E52" s="61" t="str">
        <f>IF(ISNA(VLOOKUP($B52,'Timber Tour'!$A$33:$G$201,7,FALSE)),0,(VLOOKUP($B52,'Timber Tour'!$A$33:$G$201,7,FALSE)))</f>
        <v>M18</v>
      </c>
      <c r="F52" s="33">
        <f>IF(ISNA(VLOOKUP($B52,'Timber Tour'!$A$135:$G$201,6,FALSE)),0,(VLOOKUP($B52,'Timber Tour'!$A$135:$G$201,6,FALSE)))</f>
        <v>147.22999999999999</v>
      </c>
      <c r="G52" s="33">
        <f>IF(ISNA(VLOOKUP($B52,'Timber Tour'!$A$33:$G$201,6,FALSE)),0,(VLOOKUP($B52,'Timber Tour'!$A$33:$G$201,6,FALSE)))</f>
        <v>37.74</v>
      </c>
      <c r="H52" s="33">
        <f>IF(ISNA(VLOOKUP($B52,'Timber Tour'!$A$250:$G$312,6,FALSE)),0,(VLOOKUP($B52,'Timber Tour'!$A$250:$G$312,6,FALSE)))</f>
        <v>138.38999999999999</v>
      </c>
      <c r="I52" s="33">
        <f>IF(ISNA(VLOOKUP($B52,'Timber Tour'!$A$317:$G$378,6,FALSE)),0,(VLOOKUP($B52,'Timber Tour'!$A$317:$G$378,6,FALSE)))</f>
        <v>166.62</v>
      </c>
      <c r="J52" s="195"/>
      <c r="K52" s="195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29">
        <v>0</v>
      </c>
      <c r="AI52" s="29">
        <v>0</v>
      </c>
      <c r="AJ52" s="48">
        <f>MAX(F52:AI52)</f>
        <v>166.62</v>
      </c>
      <c r="AK52" s="48">
        <f>LARGE(F52:AI52,2)</f>
        <v>147.22999999999999</v>
      </c>
      <c r="AL52" s="49">
        <f>LARGE(F52:AI52,3)</f>
        <v>138.38999999999999</v>
      </c>
      <c r="AM52" s="49">
        <f>LARGE(F52:AI52,4)</f>
        <v>37.74</v>
      </c>
      <c r="AN52" s="50">
        <f>SUM(AJ52:AM52)</f>
        <v>489.98</v>
      </c>
      <c r="AO52" s="75"/>
    </row>
    <row r="53" spans="1:41" ht="15.75" customHeight="1">
      <c r="A53" s="55">
        <f>RANK(AN53,AN$2:AN$177,0)</f>
        <v>52</v>
      </c>
      <c r="B53" s="18" t="str">
        <f>CONCATENATE(C53,D53)</f>
        <v>STOLLKalen</v>
      </c>
      <c r="C53" s="19" t="s">
        <v>160</v>
      </c>
      <c r="D53" s="19" t="s">
        <v>207</v>
      </c>
      <c r="E53" s="191" t="str">
        <f>IF(ISNA(VLOOKUP($B53,'Timber Tour'!$A$33:$G$201,7,FALSE)),0,(VLOOKUP($B53,'Timber Tour'!$A$33:$G$201,7,FALSE)))</f>
        <v>M16</v>
      </c>
      <c r="F53" s="33">
        <f>IF(ISNA(VLOOKUP($B53,'Timber Tour'!$A$135:$G$201,6,FALSE)),0,(VLOOKUP($B53,'Timber Tour'!$A$135:$G$201,6,FALSE)))</f>
        <v>130.09</v>
      </c>
      <c r="G53" s="33">
        <f>IF(ISNA(VLOOKUP($B53,'Timber Tour'!$A$33:$G$201,6,FALSE)),0,(VLOOKUP($B53,'Timber Tour'!$A$33:$G$201,6,FALSE)))</f>
        <v>227.03</v>
      </c>
      <c r="H53" s="33">
        <f>IF(ISNA(VLOOKUP($B53,'Timber Tour'!$A$250:$G$312,6,FALSE)),0,(VLOOKUP($B53,'Timber Tour'!$A$250:$G$312,6,FALSE)))</f>
        <v>58.2</v>
      </c>
      <c r="I53" s="33">
        <f>IF(ISNA(VLOOKUP($B53,'Timber Tour'!$A$317:$G$378,6,FALSE)),0,(VLOOKUP($B53,'Timber Tour'!$A$317:$G$378,6,FALSE)))</f>
        <v>23</v>
      </c>
      <c r="J53" s="193"/>
      <c r="K53" s="193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29">
        <v>0</v>
      </c>
      <c r="AI53" s="29">
        <v>0</v>
      </c>
      <c r="AJ53" s="48">
        <f>MAX(F53:AI53)</f>
        <v>227.03</v>
      </c>
      <c r="AK53" s="48">
        <f>LARGE(F53:AI53,2)</f>
        <v>130.09</v>
      </c>
      <c r="AL53" s="49">
        <f>LARGE(F53:AI53,3)</f>
        <v>58.2</v>
      </c>
      <c r="AM53" s="49">
        <f>LARGE(F53:AI53,4)</f>
        <v>23</v>
      </c>
      <c r="AN53" s="50">
        <f>SUM(AJ53:AM53)</f>
        <v>438.32</v>
      </c>
      <c r="AO53" s="80"/>
    </row>
    <row r="54" spans="1:41" ht="15.75" customHeight="1">
      <c r="A54" s="55">
        <f>RANK(AN54,AN$2:AN$177,0)</f>
        <v>53</v>
      </c>
      <c r="B54" s="18" t="str">
        <f>CONCATENATE(C54,D54)</f>
        <v>COOPEROwen</v>
      </c>
      <c r="C54" s="19" t="s">
        <v>208</v>
      </c>
      <c r="D54" s="19" t="s">
        <v>209</v>
      </c>
      <c r="E54" s="61" t="str">
        <f>IF(ISNA(VLOOKUP($B54,'Timber Tour'!$A$33:$G$201,7,FALSE)),0,(VLOOKUP($B54,'Timber Tour'!$A$33:$G$201,7,FALSE)))</f>
        <v>M16</v>
      </c>
      <c r="F54" s="33">
        <f>IF(ISNA(VLOOKUP($B54,'Timber Tour'!$A$135:$G$201,6,FALSE)),0,(VLOOKUP($B54,'Timber Tour'!$A$135:$G$201,6,FALSE)))</f>
        <v>241.52</v>
      </c>
      <c r="G54" s="33">
        <f>IF(ISNA(VLOOKUP($B54,'Timber Tour'!$A$33:$G$201,6,FALSE)),0,(VLOOKUP($B54,'Timber Tour'!$A$33:$G$201,6,FALSE)))</f>
        <v>188.57</v>
      </c>
      <c r="H54" s="33">
        <f>IF(ISNA(VLOOKUP($B54,'Timber Tour'!$A$250:$G$312,6,FALSE)),0,(VLOOKUP($B54,'Timber Tour'!$A$250:$G$312,6,FALSE)))</f>
        <v>0</v>
      </c>
      <c r="I54" s="33">
        <f>IF(ISNA(VLOOKUP($B54,'Timber Tour'!$A$317:$G$378,6,FALSE)),0,(VLOOKUP($B54,'Timber Tour'!$A$317:$G$378,6,FALSE)))</f>
        <v>0</v>
      </c>
      <c r="J54" s="21"/>
      <c r="K54" s="21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29">
        <v>0</v>
      </c>
      <c r="AI54" s="29">
        <v>0</v>
      </c>
      <c r="AJ54" s="48">
        <f>MAX(F54:AI54)</f>
        <v>241.52</v>
      </c>
      <c r="AK54" s="48">
        <f>LARGE(F54:AI54,2)</f>
        <v>188.57</v>
      </c>
      <c r="AL54" s="49">
        <f>LARGE(F54:AI54,3)</f>
        <v>0</v>
      </c>
      <c r="AM54" s="49">
        <f>LARGE(F54:AI54,4)</f>
        <v>0</v>
      </c>
      <c r="AN54" s="50">
        <f>SUM(AJ54:AM54)</f>
        <v>430.09000000000003</v>
      </c>
      <c r="AO54" s="51"/>
    </row>
    <row r="55" spans="1:41" ht="15.75" customHeight="1">
      <c r="A55" s="55">
        <f>RANK(AN55,AN$2:AN$177,0)</f>
        <v>54</v>
      </c>
      <c r="B55" s="18" t="str">
        <f>CONCATENATE(C55,D55)</f>
        <v>LARSONHunter</v>
      </c>
      <c r="C55" s="19" t="s">
        <v>210</v>
      </c>
      <c r="D55" s="19" t="s">
        <v>211</v>
      </c>
      <c r="E55" s="61" t="str">
        <f>IF(ISNA(VLOOKUP($B55,'Timber Tour'!$A$33:$G$201,7,FALSE)),0,(VLOOKUP($B55,'Timber Tour'!$A$33:$G$201,7,FALSE)))</f>
        <v>M14</v>
      </c>
      <c r="F55" s="33">
        <f>IF(ISNA(VLOOKUP($B55,'Timber Tour'!$A$135:$G$201,6,FALSE)),0,(VLOOKUP($B55,'Timber Tour'!$A$135:$G$201,6,FALSE)))</f>
        <v>79.3</v>
      </c>
      <c r="G55" s="33">
        <f>IF(ISNA(VLOOKUP($B55,'Timber Tour'!$A$33:$G$201,6,FALSE)),0,(VLOOKUP($B55,'Timber Tour'!$A$33:$G$201,6,FALSE)))</f>
        <v>177.25</v>
      </c>
      <c r="H55" s="33">
        <f>IF(ISNA(VLOOKUP($B55,'Timber Tour'!$A$250:$G$312,6,FALSE)),0,(VLOOKUP($B55,'Timber Tour'!$A$250:$G$312,6,FALSE)))</f>
        <v>23</v>
      </c>
      <c r="I55" s="33">
        <f>IF(ISNA(VLOOKUP($B55,'Timber Tour'!$A$317:$G$378,6,FALSE)),0,(VLOOKUP($B55,'Timber Tour'!$A$317:$G$378,6,FALSE)))</f>
        <v>147.22999999999999</v>
      </c>
      <c r="J55" s="21"/>
      <c r="K55" s="21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29">
        <v>0</v>
      </c>
      <c r="AI55" s="29">
        <v>0</v>
      </c>
      <c r="AJ55" s="48">
        <f>MAX(F55:AI55)</f>
        <v>177.25</v>
      </c>
      <c r="AK55" s="48">
        <f>LARGE(F55:AI55,2)</f>
        <v>147.22999999999999</v>
      </c>
      <c r="AL55" s="49">
        <f>LARGE(F55:AI55,3)</f>
        <v>79.3</v>
      </c>
      <c r="AM55" s="49">
        <f>LARGE(F55:AI55,4)</f>
        <v>23</v>
      </c>
      <c r="AN55" s="50">
        <f>SUM(AJ55:AM55)</f>
        <v>426.78000000000003</v>
      </c>
      <c r="AO55" s="51"/>
    </row>
    <row r="56" spans="1:41" ht="15.75" customHeight="1">
      <c r="A56" s="55">
        <f>RANK(AN56,AN$2:AN$177,0)</f>
        <v>55</v>
      </c>
      <c r="B56" s="18" t="str">
        <f>CONCATENATE(C56,D56)</f>
        <v>GUILDSimon</v>
      </c>
      <c r="C56" s="19" t="s">
        <v>212</v>
      </c>
      <c r="D56" s="19" t="s">
        <v>213</v>
      </c>
      <c r="E56" s="61" t="str">
        <f>IF(ISNA(VLOOKUP($B56,'Timber Tour'!$A$33:$G$201,7,FALSE)),0,(VLOOKUP($B56,'Timber Tour'!$A$33:$G$201,7,FALSE)))</f>
        <v>M14</v>
      </c>
      <c r="F56" s="33">
        <f>IF(ISNA(VLOOKUP($B56,'Timber Tour'!$A$135:$G$201,6,FALSE)),0,(VLOOKUP($B56,'Timber Tour'!$A$135:$G$201,6,FALSE)))</f>
        <v>122.28</v>
      </c>
      <c r="G56" s="33">
        <f>IF(ISNA(VLOOKUP($B56,'Timber Tour'!$A$33:$G$201,6,FALSE)),0,(VLOOKUP($B56,'Timber Tour'!$A$33:$G$201,6,FALSE)))</f>
        <v>95.47</v>
      </c>
      <c r="H56" s="33">
        <f>IF(ISNA(VLOOKUP($B56,'Timber Tour'!$A$250:$G$312,6,FALSE)),0,(VLOOKUP($B56,'Timber Tour'!$A$250:$G$312,6,FALSE)))</f>
        <v>89.74</v>
      </c>
      <c r="I56" s="33">
        <f>IF(ISNA(VLOOKUP($B56,'Timber Tour'!$A$317:$G$378,6,FALSE)),0,(VLOOKUP($B56,'Timber Tour'!$A$317:$G$378,6,FALSE)))</f>
        <v>108.05</v>
      </c>
      <c r="J56" s="29"/>
      <c r="K56" s="29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29">
        <v>0</v>
      </c>
      <c r="AI56" s="29">
        <v>0</v>
      </c>
      <c r="AJ56" s="48">
        <f>MAX(F56:AI56)</f>
        <v>122.28</v>
      </c>
      <c r="AK56" s="48">
        <f>LARGE(F56:AI56,2)</f>
        <v>108.05</v>
      </c>
      <c r="AL56" s="49">
        <f>LARGE(F56:AI56,3)</f>
        <v>95.47</v>
      </c>
      <c r="AM56" s="49">
        <f>LARGE(F56:AI56,4)</f>
        <v>89.74</v>
      </c>
      <c r="AN56" s="50">
        <f>SUM(AJ56:AM56)</f>
        <v>415.53999999999996</v>
      </c>
      <c r="AO56" s="51"/>
    </row>
    <row r="57" spans="1:41" ht="15.75" customHeight="1">
      <c r="A57" s="55">
        <f>RANK(AN57,AN$2:AN$177,0)</f>
        <v>56</v>
      </c>
      <c r="B57" s="18" t="str">
        <f>CONCATENATE(C57,D57)</f>
        <v>GUILDJoshua</v>
      </c>
      <c r="C57" s="19" t="s">
        <v>212</v>
      </c>
      <c r="D57" s="19" t="s">
        <v>214</v>
      </c>
      <c r="E57" s="61" t="str">
        <f>IF(ISNA(VLOOKUP($B57,'Timber Tour'!$A$33:$G$201,7,FALSE)),0,(VLOOKUP($B57,'Timber Tour'!$A$33:$G$201,7,FALSE)))</f>
        <v>M14</v>
      </c>
      <c r="F57" s="33">
        <f>IF(ISNA(VLOOKUP($B57,'Timber Tour'!$A$135:$G$201,6,FALSE)),0,(VLOOKUP($B57,'Timber Tour'!$A$135:$G$201,6,FALSE)))</f>
        <v>65.86</v>
      </c>
      <c r="G57" s="33">
        <f>IF(ISNA(VLOOKUP($B57,'Timber Tour'!$A$33:$G$201,6,FALSE)),0,(VLOOKUP($B57,'Timber Tour'!$A$33:$G$201,6,FALSE)))</f>
        <v>114.95</v>
      </c>
      <c r="H57" s="33">
        <f>IF(ISNA(VLOOKUP($B57,'Timber Tour'!$A$250:$G$312,6,FALSE)),0,(VLOOKUP($B57,'Timber Tour'!$A$250:$G$312,6,FALSE)))</f>
        <v>101.57</v>
      </c>
      <c r="I57" s="33">
        <f>IF(ISNA(VLOOKUP($B57,'Timber Tour'!$A$317:$G$378,6,FALSE)),0,(VLOOKUP($B57,'Timber Tour'!$A$317:$G$378,6,FALSE)))</f>
        <v>122.28</v>
      </c>
      <c r="J57" s="21"/>
      <c r="K57" s="21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29">
        <v>0</v>
      </c>
      <c r="AI57" s="29">
        <v>0</v>
      </c>
      <c r="AJ57" s="48">
        <f>MAX(F57:AI57)</f>
        <v>122.28</v>
      </c>
      <c r="AK57" s="48">
        <f>LARGE(F57:AI57,2)</f>
        <v>114.95</v>
      </c>
      <c r="AL57" s="49">
        <f>LARGE(F57:AI57,3)</f>
        <v>101.57</v>
      </c>
      <c r="AM57" s="49">
        <f>LARGE(F57:AI57,4)</f>
        <v>65.86</v>
      </c>
      <c r="AN57" s="50">
        <f>SUM(AJ57:AM57)</f>
        <v>404.66</v>
      </c>
      <c r="AO57" s="70"/>
    </row>
    <row r="58" spans="1:41" ht="15.75" customHeight="1">
      <c r="A58" s="55">
        <f>RANK(AN58,AN$2:AN$177,0)</f>
        <v>57</v>
      </c>
      <c r="B58" s="18" t="str">
        <f>CONCATENATE(C58,D58)</f>
        <v>HALLRylan</v>
      </c>
      <c r="C58" s="19" t="s">
        <v>215</v>
      </c>
      <c r="D58" s="19" t="s">
        <v>216</v>
      </c>
      <c r="E58" s="191" t="str">
        <f>IF(ISNA(VLOOKUP($B58,'Timber Tour'!$A$33:$G$201,7,FALSE)),0,(VLOOKUP($B58,'Timber Tour'!$A$33:$G$201,7,FALSE)))</f>
        <v>M16</v>
      </c>
      <c r="F58" s="33">
        <f>IF(ISNA(VLOOKUP($B58,'Timber Tour'!$A$135:$G$201,6,FALSE)),0,(VLOOKUP($B58,'Timber Tour'!$A$135:$G$201,6,FALSE)))</f>
        <v>51.42</v>
      </c>
      <c r="G58" s="33">
        <f>IF(ISNA(VLOOKUP($B58,'Timber Tour'!$A$33:$G$201,6,FALSE)),0,(VLOOKUP($B58,'Timber Tour'!$A$33:$G$201,6,FALSE)))</f>
        <v>350.1</v>
      </c>
      <c r="H58" s="33">
        <f>IF(ISNA(VLOOKUP($B58,'Timber Tour'!$A$250:$G$312,6,FALSE)),0,(VLOOKUP($B58,'Timber Tour'!$A$250:$G$312,6,FALSE)))</f>
        <v>0</v>
      </c>
      <c r="I58" s="33">
        <f>IF(ISNA(VLOOKUP($B58,'Timber Tour'!$A$317:$G$378,6,FALSE)),0,(VLOOKUP($B58,'Timber Tour'!$A$317:$G$378,6,FALSE)))</f>
        <v>0</v>
      </c>
      <c r="J58" s="29"/>
      <c r="K58" s="29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29">
        <v>0</v>
      </c>
      <c r="AI58" s="29">
        <v>0</v>
      </c>
      <c r="AJ58" s="48">
        <f>MAX(F58:AI58)</f>
        <v>350.1</v>
      </c>
      <c r="AK58" s="48">
        <f>LARGE(F58:AI58,2)</f>
        <v>51.42</v>
      </c>
      <c r="AL58" s="49">
        <f>LARGE(F58:AI58,3)</f>
        <v>0</v>
      </c>
      <c r="AM58" s="49">
        <f>LARGE(F58:AI58,4)</f>
        <v>0</v>
      </c>
      <c r="AN58" s="50">
        <f>SUM(AJ58:AM58)</f>
        <v>401.52000000000004</v>
      </c>
      <c r="AO58" s="70"/>
    </row>
    <row r="59" spans="1:41" ht="15.75" customHeight="1">
      <c r="A59" s="55">
        <f>RANK(AN59,AN$2:AN$177,0)</f>
        <v>58</v>
      </c>
      <c r="B59" s="18" t="str">
        <f>CONCATENATE(C59,D59)</f>
        <v>LONGSTREETLeo</v>
      </c>
      <c r="C59" s="19" t="s">
        <v>217</v>
      </c>
      <c r="D59" s="19" t="s">
        <v>218</v>
      </c>
      <c r="E59" s="61" t="str">
        <f>IF(ISNA(VLOOKUP($B59,'Timber Tour'!$A$33:$G$201,7,FALSE)),0,(VLOOKUP($B59,'Timber Tour'!$A$33:$G$201,7,FALSE)))</f>
        <v>M16</v>
      </c>
      <c r="F59" s="33">
        <f>IF(ISNA(VLOOKUP($B59,'Timber Tour'!$A$135:$G$201,6,FALSE)),0,(VLOOKUP($B59,'Timber Tour'!$A$135:$G$201,6,FALSE)))</f>
        <v>156.62</v>
      </c>
      <c r="G59" s="33">
        <f>IF(ISNA(VLOOKUP($B59,'Timber Tour'!$A$33:$G$201,6,FALSE)),0,(VLOOKUP($B59,'Timber Tour'!$A$33:$G$201,6,FALSE)))</f>
        <v>166.62</v>
      </c>
      <c r="H59" s="33">
        <f>IF(ISNA(VLOOKUP($B59,'Timber Tour'!$A$250:$G$312,6,FALSE)),0,(VLOOKUP($B59,'Timber Tour'!$A$250:$G$312,6,FALSE)))</f>
        <v>65.86</v>
      </c>
      <c r="I59" s="33">
        <f>IF(ISNA(VLOOKUP($B59,'Timber Tour'!$A$317:$G$378,6,FALSE)),0,(VLOOKUP($B59,'Timber Tour'!$A$317:$G$378,6,FALSE)))</f>
        <v>0</v>
      </c>
      <c r="J59" s="29"/>
      <c r="K59" s="29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29">
        <v>0</v>
      </c>
      <c r="AI59" s="29">
        <v>0</v>
      </c>
      <c r="AJ59" s="48">
        <f>MAX(F59:AI59)</f>
        <v>166.62</v>
      </c>
      <c r="AK59" s="48">
        <f>LARGE(F59:AI59,2)</f>
        <v>156.62</v>
      </c>
      <c r="AL59" s="49">
        <f>LARGE(F59:AI59,3)</f>
        <v>65.86</v>
      </c>
      <c r="AM59" s="49">
        <f>LARGE(F59:AI59,4)</f>
        <v>0</v>
      </c>
      <c r="AN59" s="50">
        <f>SUM(AJ59:AM59)</f>
        <v>389.1</v>
      </c>
      <c r="AO59" s="70"/>
    </row>
    <row r="60" spans="1:41" ht="15.75" customHeight="1">
      <c r="A60" s="55">
        <f>RANK(AN60,AN$2:AN$177,0)</f>
        <v>59</v>
      </c>
      <c r="B60" s="18" t="str">
        <f>CONCATENATE(C60,D60)</f>
        <v>CHIUBoaz</v>
      </c>
      <c r="C60" s="72" t="s">
        <v>219</v>
      </c>
      <c r="D60" s="72" t="s">
        <v>220</v>
      </c>
      <c r="E60" s="191" t="str">
        <f>IF(ISNA(VLOOKUP($B60,'Timber Tour'!$A$33:$G$201,7,FALSE)),0,(VLOOKUP($B60,'Timber Tour'!$A$33:$G$201,7,FALSE)))</f>
        <v>M16</v>
      </c>
      <c r="F60" s="33">
        <f>IF(ISNA(VLOOKUP($B60,'Timber Tour'!$A$135:$G$201,6,FALSE)),0,(VLOOKUP($B60,'Timber Tour'!$A$135:$G$201,6,FALSE)))</f>
        <v>95.47</v>
      </c>
      <c r="G60" s="33">
        <f>IF(ISNA(VLOOKUP($B60,'Timber Tour'!$A$33:$G$201,6,FALSE)),0,(VLOOKUP($B60,'Timber Tour'!$A$33:$G$201,6,FALSE)))</f>
        <v>29.46</v>
      </c>
      <c r="H60" s="33">
        <f>IF(ISNA(VLOOKUP($B60,'Timber Tour'!$A$250:$G$312,6,FALSE)),0,(VLOOKUP($B60,'Timber Tour'!$A$250:$G$312,6,FALSE)))</f>
        <v>37.74</v>
      </c>
      <c r="I60" s="33">
        <f>IF(ISNA(VLOOKUP($B60,'Timber Tour'!$A$317:$G$378,6,FALSE)),0,(VLOOKUP($B60,'Timber Tour'!$A$317:$G$378,6,FALSE)))</f>
        <v>213.41</v>
      </c>
      <c r="J60" s="79"/>
      <c r="K60" s="79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29">
        <v>0</v>
      </c>
      <c r="AI60" s="29">
        <v>0</v>
      </c>
      <c r="AJ60" s="48">
        <f>MAX(F60:AI60)</f>
        <v>213.41</v>
      </c>
      <c r="AK60" s="48">
        <f>LARGE(F60:AI60,2)</f>
        <v>95.47</v>
      </c>
      <c r="AL60" s="49">
        <f>LARGE(F60:AI60,3)</f>
        <v>37.74</v>
      </c>
      <c r="AM60" s="49">
        <f>LARGE(F60:AI60,4)</f>
        <v>29.46</v>
      </c>
      <c r="AN60" s="50">
        <f>SUM(AJ60:AM60)</f>
        <v>376.08</v>
      </c>
      <c r="AO60" s="75"/>
    </row>
    <row r="61" spans="1:41" ht="15.75" customHeight="1">
      <c r="A61" s="55">
        <f>RANK(AN61,AN$2:AN$177,0)</f>
        <v>60</v>
      </c>
      <c r="B61" s="18" t="str">
        <f>CONCATENATE(C61,D61)</f>
        <v>BROWNJames</v>
      </c>
      <c r="C61" s="19" t="s">
        <v>65</v>
      </c>
      <c r="D61" s="19" t="s">
        <v>221</v>
      </c>
      <c r="E61" s="61" t="str">
        <f>IF(ISNA(VLOOKUP($B61,'Timber Tour'!$A$33:$G$201,7,FALSE)),0,(VLOOKUP($B61,'Timber Tour'!$A$33:$G$201,7,FALSE)))</f>
        <v>M14</v>
      </c>
      <c r="F61" s="33">
        <f>IF(ISNA(VLOOKUP($B61,'Timber Tour'!$A$135:$G$201,6,FALSE)),0,(VLOOKUP($B61,'Timber Tour'!$A$135:$G$201,6,FALSE)))</f>
        <v>309.35000000000002</v>
      </c>
      <c r="G61" s="33">
        <f>IF(ISNA(VLOOKUP($B61,'Timber Tour'!$A$33:$G$201,6,FALSE)),0,(VLOOKUP($B61,'Timber Tour'!$A$33:$G$201,6,FALSE)))</f>
        <v>65.86</v>
      </c>
      <c r="H61" s="33">
        <f>IF(ISNA(VLOOKUP($B61,'Timber Tour'!$A$250:$G$312,6,FALSE)),0,(VLOOKUP($B61,'Timber Tour'!$A$250:$G$312,6,FALSE)))</f>
        <v>0</v>
      </c>
      <c r="I61" s="33">
        <f>IF(ISNA(VLOOKUP($B61,'Timber Tour'!$A$317:$G$378,6,FALSE)),0,(VLOOKUP($B61,'Timber Tour'!$A$317:$G$378,6,FALSE)))</f>
        <v>0</v>
      </c>
      <c r="J61" s="21"/>
      <c r="K61" s="21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29">
        <v>0</v>
      </c>
      <c r="AI61" s="29">
        <v>0</v>
      </c>
      <c r="AJ61" s="48">
        <f>MAX(F61:AI61)</f>
        <v>309.35000000000002</v>
      </c>
      <c r="AK61" s="48">
        <f>LARGE(F61:AI61,2)</f>
        <v>65.86</v>
      </c>
      <c r="AL61" s="49">
        <f>LARGE(F61:AI61,3)</f>
        <v>0</v>
      </c>
      <c r="AM61" s="49">
        <f>LARGE(F61:AI61,4)</f>
        <v>0</v>
      </c>
      <c r="AN61" s="50">
        <f>SUM(AJ61:AM61)</f>
        <v>375.21000000000004</v>
      </c>
      <c r="AO61" s="51"/>
    </row>
    <row r="62" spans="1:41" ht="15.75" customHeight="1">
      <c r="A62" s="55">
        <f>RANK(AN62,AN$2:AN$177,0)</f>
        <v>61</v>
      </c>
      <c r="B62" s="18" t="str">
        <f>CONCATENATE(C62,D62)</f>
        <v>DOOLEYSam</v>
      </c>
      <c r="C62" s="19" t="s">
        <v>222</v>
      </c>
      <c r="D62" s="19" t="s">
        <v>223</v>
      </c>
      <c r="E62" s="61" t="str">
        <f>IF(ISNA(VLOOKUP($B62,'Timber Tour'!$A$33:$G$201,7,FALSE)),0,(VLOOKUP($B62,'Timber Tour'!$A$33:$G$201,7,FALSE)))</f>
        <v>M14</v>
      </c>
      <c r="F62" s="33">
        <f>IF(ISNA(VLOOKUP($B62,'Timber Tour'!$A$135:$G$201,6,FALSE)),0,(VLOOKUP($B62,'Timber Tour'!$A$135:$G$201,6,FALSE)))</f>
        <v>213.41</v>
      </c>
      <c r="G62" s="33">
        <f>IF(ISNA(VLOOKUP($B62,'Timber Tour'!$A$33:$G$201,6,FALSE)),0,(VLOOKUP($B62,'Timber Tour'!$A$33:$G$201,6,FALSE)))</f>
        <v>138.38999999999999</v>
      </c>
      <c r="H62" s="33">
        <f>IF(ISNA(VLOOKUP($B62,'Timber Tour'!$A$250:$G$312,6,FALSE)),0,(VLOOKUP($B62,'Timber Tour'!$A$250:$G$312,6,FALSE)))</f>
        <v>0</v>
      </c>
      <c r="I62" s="33">
        <f>IF(ISNA(VLOOKUP($B62,'Timber Tour'!$A$317:$G$378,6,FALSE)),0,(VLOOKUP($B62,'Timber Tour'!$A$317:$G$378,6,FALSE)))</f>
        <v>0</v>
      </c>
      <c r="J62" s="81"/>
      <c r="K62" s="81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29">
        <v>0</v>
      </c>
      <c r="AI62" s="29">
        <v>0</v>
      </c>
      <c r="AJ62" s="48">
        <f>MAX(F62:AI62)</f>
        <v>213.41</v>
      </c>
      <c r="AK62" s="48">
        <f>LARGE(F62:AI62,2)</f>
        <v>138.38999999999999</v>
      </c>
      <c r="AL62" s="49">
        <f>LARGE(F62:AI62,3)</f>
        <v>0</v>
      </c>
      <c r="AM62" s="49">
        <f>LARGE(F62:AI62,4)</f>
        <v>0</v>
      </c>
      <c r="AN62" s="50">
        <f>SUM(AJ62:AM62)</f>
        <v>351.79999999999995</v>
      </c>
      <c r="AO62" s="51"/>
    </row>
    <row r="63" spans="1:41" ht="15.75" customHeight="1">
      <c r="A63" s="55">
        <f>RANK(AN63,AN$2:AN$177,0)</f>
        <v>62</v>
      </c>
      <c r="B63" s="18" t="str">
        <f>CONCATENATE(C63,D63)</f>
        <v>SekinKazuki</v>
      </c>
      <c r="C63" s="18" t="s">
        <v>224</v>
      </c>
      <c r="D63" s="18" t="s">
        <v>225</v>
      </c>
      <c r="E63" s="56"/>
      <c r="F63" s="33">
        <f>IF(ISNA(VLOOKUP($B63,'Timber Tour'!$A$135:$G$201,6,FALSE)),0,(VLOOKUP($B63,'Timber Tour'!$A$135:$G$201,6,FALSE)))</f>
        <v>0</v>
      </c>
      <c r="G63" s="33">
        <f>IF(ISNA(VLOOKUP($B63,'Timber Tour'!$A$33:$G$201,6,FALSE)),0,(VLOOKUP($B63,'Timber Tour'!$A$33:$G$201,6,FALSE)))</f>
        <v>0</v>
      </c>
      <c r="H63" s="33">
        <f>IF(ISNA(VLOOKUP($B63,'Timber Tour'!$A$250:$G$312,6,FALSE)),0,(VLOOKUP($B63,'Timber Tour'!$A$250:$G$312,6,FALSE)))</f>
        <v>0</v>
      </c>
      <c r="I63" s="33">
        <f>IF(ISNA(VLOOKUP($B63,'Timber Tour'!$A$317:$G$378,6,FALSE)),0,(VLOOKUP($B63,'Timber Tour'!$A$317:$G$378,6,FALSE)))</f>
        <v>0</v>
      </c>
      <c r="J63" s="57"/>
      <c r="K63" s="57"/>
      <c r="L63" s="57"/>
      <c r="M63" s="57"/>
      <c r="N63" s="57">
        <v>330.51</v>
      </c>
      <c r="O63" s="57">
        <v>0</v>
      </c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>
        <v>0</v>
      </c>
      <c r="AG63" s="57">
        <v>0</v>
      </c>
      <c r="AH63" s="29">
        <v>0</v>
      </c>
      <c r="AI63" s="29">
        <v>0</v>
      </c>
      <c r="AJ63" s="48">
        <f>MAX(F63:AI63)</f>
        <v>330.51</v>
      </c>
      <c r="AK63" s="48">
        <f>LARGE(F63:AI63,2)</f>
        <v>0</v>
      </c>
      <c r="AL63" s="49">
        <f>LARGE(F63:AI63,3)</f>
        <v>0</v>
      </c>
      <c r="AM63" s="49">
        <f>LARGE(F63:AI63,4)</f>
        <v>0</v>
      </c>
      <c r="AN63" s="50">
        <f>SUM(AJ63:AM63)</f>
        <v>330.51</v>
      </c>
      <c r="AO63" s="70"/>
    </row>
    <row r="64" spans="1:41" ht="15.75" customHeight="1">
      <c r="A64" s="55">
        <f>RANK(AN64,AN$2:AN$177,0)</f>
        <v>63</v>
      </c>
      <c r="B64" s="18" t="str">
        <f>CONCATENATE(C64,D64)</f>
        <v>HUSEBYMorgan</v>
      </c>
      <c r="C64" s="19" t="s">
        <v>226</v>
      </c>
      <c r="D64" s="19" t="s">
        <v>227</v>
      </c>
      <c r="E64" s="61" t="str">
        <f>IF(ISNA(VLOOKUP($B64,'Timber Tour'!$A$33:$G$201,7,FALSE)),0,(VLOOKUP($B64,'Timber Tour'!$A$33:$G$201,7,FALSE)))</f>
        <v>M16</v>
      </c>
      <c r="F64" s="33">
        <f>IF(ISNA(VLOOKUP($B64,'Timber Tour'!$A$135:$G$201,6,FALSE)),0,(VLOOKUP($B64,'Timber Tour'!$A$135:$G$201,6,FALSE)))</f>
        <v>61.91</v>
      </c>
      <c r="G64" s="33">
        <f>IF(ISNA(VLOOKUP($B64,'Timber Tour'!$A$33:$G$201,6,FALSE)),0,(VLOOKUP($B64,'Timber Tour'!$A$33:$G$201,6,FALSE)))</f>
        <v>130.09</v>
      </c>
      <c r="H64" s="33">
        <f>IF(ISNA(VLOOKUP($B64,'Timber Tour'!$A$250:$G$312,6,FALSE)),0,(VLOOKUP($B64,'Timber Tour'!$A$250:$G$312,6,FALSE)))</f>
        <v>48.34</v>
      </c>
      <c r="I64" s="33">
        <f>IF(ISNA(VLOOKUP($B64,'Timber Tour'!$A$317:$G$378,6,FALSE)),0,(VLOOKUP($B64,'Timber Tour'!$A$317:$G$378,6,FALSE)))</f>
        <v>61.91</v>
      </c>
      <c r="J64" s="58"/>
      <c r="K64" s="58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29">
        <v>0</v>
      </c>
      <c r="AI64" s="29">
        <v>0</v>
      </c>
      <c r="AJ64" s="48">
        <f>MAX(F64:AI64)</f>
        <v>130.09</v>
      </c>
      <c r="AK64" s="48">
        <f>LARGE(F64:AI64,2)</f>
        <v>61.91</v>
      </c>
      <c r="AL64" s="49">
        <f>LARGE(F64:AI64,3)</f>
        <v>61.91</v>
      </c>
      <c r="AM64" s="49">
        <f>LARGE(F64:AI64,4)</f>
        <v>48.34</v>
      </c>
      <c r="AN64" s="50">
        <f>SUM(AJ64:AM64)</f>
        <v>302.25</v>
      </c>
      <c r="AO64" s="51"/>
    </row>
    <row r="65" spans="1:41" ht="15.75" customHeight="1">
      <c r="A65" s="55">
        <f>RANK(AN65,AN$2:AN$177,0)</f>
        <v>64</v>
      </c>
      <c r="B65" s="18" t="str">
        <f>CONCATENATE(C65,D65)</f>
        <v>HAWRYSJack</v>
      </c>
      <c r="C65" s="19" t="s">
        <v>228</v>
      </c>
      <c r="D65" s="19" t="s">
        <v>193</v>
      </c>
      <c r="E65" s="61" t="str">
        <f>IF(ISNA(VLOOKUP($B65,'Timber Tour'!$A$33:$G$201,7,FALSE)),0,(VLOOKUP($B65,'Timber Tour'!$A$33:$G$201,7,FALSE)))</f>
        <v>M14</v>
      </c>
      <c r="F65" s="33">
        <f>IF(ISNA(VLOOKUP($B65,'Timber Tour'!$A$135:$G$201,6,FALSE)),0,(VLOOKUP($B65,'Timber Tour'!$A$135:$G$201,6,FALSE)))</f>
        <v>45.44</v>
      </c>
      <c r="G65" s="33">
        <f>IF(ISNA(VLOOKUP($B65,'Timber Tour'!$A$33:$G$201,6,FALSE)),0,(VLOOKUP($B65,'Timber Tour'!$A$33:$G$201,6,FALSE)))</f>
        <v>58.2</v>
      </c>
      <c r="H65" s="33">
        <f>IF(ISNA(VLOOKUP($B65,'Timber Tour'!$A$250:$G$312,6,FALSE)),0,(VLOOKUP($B65,'Timber Tour'!$A$250:$G$312,6,FALSE)))</f>
        <v>108.05</v>
      </c>
      <c r="I65" s="33">
        <f>IF(ISNA(VLOOKUP($B65,'Timber Tour'!$A$317:$G$378,6,FALSE)),0,(VLOOKUP($B65,'Timber Tour'!$A$317:$G$378,6,FALSE)))</f>
        <v>79.3</v>
      </c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29">
        <v>0</v>
      </c>
      <c r="AI65" s="29">
        <v>0</v>
      </c>
      <c r="AJ65" s="48">
        <f>MAX(F65:AI65)</f>
        <v>108.05</v>
      </c>
      <c r="AK65" s="48">
        <f>LARGE(F65:AI65,2)</f>
        <v>79.3</v>
      </c>
      <c r="AL65" s="49">
        <f>LARGE(F65:AI65,3)</f>
        <v>58.2</v>
      </c>
      <c r="AM65" s="49">
        <f>LARGE(F65:AI65,4)</f>
        <v>45.44</v>
      </c>
      <c r="AN65" s="50">
        <f>SUM(AJ65:AM65)</f>
        <v>290.99</v>
      </c>
      <c r="AO65" s="51"/>
    </row>
    <row r="66" spans="1:41" ht="15.75" customHeight="1">
      <c r="A66" s="55">
        <f>RANK(AN66,AN$2:AN$177,0)</f>
        <v>65</v>
      </c>
      <c r="B66" s="18" t="str">
        <f>CONCATENATE(C66,D66)</f>
        <v>JOHNSONWill</v>
      </c>
      <c r="C66" s="72" t="s">
        <v>155</v>
      </c>
      <c r="D66" s="72" t="s">
        <v>229</v>
      </c>
      <c r="E66" s="61" t="str">
        <f>IF(ISNA(VLOOKUP($B66,'Timber Tour'!$A$33:$G$201,7,FALSE)),0,(VLOOKUP($B66,'Timber Tour'!$A$33:$G$201,7,FALSE)))</f>
        <v>M14</v>
      </c>
      <c r="F66" s="33">
        <f>IF(ISNA(VLOOKUP($B66,'Timber Tour'!$A$135:$G$201,6,FALSE)),0,(VLOOKUP($B66,'Timber Tour'!$A$135:$G$201,6,FALSE)))</f>
        <v>26.04</v>
      </c>
      <c r="G66" s="33">
        <f>IF(ISNA(VLOOKUP($B66,'Timber Tour'!$A$33:$G$201,6,FALSE)),0,(VLOOKUP($B66,'Timber Tour'!$A$33:$G$201,6,FALSE)))</f>
        <v>16.88</v>
      </c>
      <c r="H66" s="33">
        <f>IF(ISNA(VLOOKUP($B66,'Timber Tour'!$A$250:$G$312,6,FALSE)),0,(VLOOKUP($B66,'Timber Tour'!$A$250:$G$312,6,FALSE)))</f>
        <v>61.91</v>
      </c>
      <c r="I66" s="33">
        <f>IF(ISNA(VLOOKUP($B66,'Timber Tour'!$A$317:$G$378,6,FALSE)),0,(VLOOKUP($B66,'Timber Tour'!$A$317:$G$378,6,FALSE)))</f>
        <v>177.25</v>
      </c>
      <c r="J66" s="73"/>
      <c r="K66" s="73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29">
        <v>0</v>
      </c>
      <c r="AI66" s="29">
        <v>0</v>
      </c>
      <c r="AJ66" s="48">
        <f>MAX(F66:AI66)</f>
        <v>177.25</v>
      </c>
      <c r="AK66" s="48">
        <f>LARGE(F66:AI66,2)</f>
        <v>61.91</v>
      </c>
      <c r="AL66" s="49">
        <f>LARGE(F66:AI66,3)</f>
        <v>26.04</v>
      </c>
      <c r="AM66" s="49">
        <f>LARGE(F66:AI66,4)</f>
        <v>16.88</v>
      </c>
      <c r="AN66" s="50">
        <f>SUM(AJ66:AM66)</f>
        <v>282.08</v>
      </c>
      <c r="AO66" s="75"/>
    </row>
    <row r="67" spans="1:41" ht="15.75" customHeight="1">
      <c r="A67" s="17">
        <f>RANK(AN67,AN$2:AN$177,0)</f>
        <v>66</v>
      </c>
      <c r="B67" s="18" t="str">
        <f>CONCATENATE(C67,D67)</f>
        <v>HendersonFinn</v>
      </c>
      <c r="C67" s="37" t="s">
        <v>230</v>
      </c>
      <c r="D67" s="37" t="s">
        <v>231</v>
      </c>
      <c r="E67" s="61" t="str">
        <f>IF(ISNA(VLOOKUP($B67,'Timber Tour'!$A$33:$G$201,7,FALSE)),0,(VLOOKUP($B67,'Timber Tour'!$A$33:$G$201,7,FALSE)))</f>
        <v>M16</v>
      </c>
      <c r="F67" s="33">
        <f>IF(ISNA(VLOOKUP($B67,'Timber Tour'!$A$135:$G$201,6,FALSE)),0,(VLOOKUP($B67,'Timber Tour'!$A$135:$G$201,6,FALSE)))</f>
        <v>273.33999999999997</v>
      </c>
      <c r="G67" s="33">
        <f>IF(ISNA(VLOOKUP($B67,'Timber Tour'!$A$33:$G$201,6,FALSE)),0,(VLOOKUP($B67,'Timber Tour'!$A$33:$G$201,6,FALSE)))</f>
        <v>0</v>
      </c>
      <c r="H67" s="33">
        <f>IF(ISNA(VLOOKUP($B67,'Timber Tour'!$A$250:$G$312,6,FALSE)),0,(VLOOKUP($B67,'Timber Tour'!$A$250:$G$312,6,FALSE)))</f>
        <v>0</v>
      </c>
      <c r="I67" s="33">
        <f>IF(ISNA(VLOOKUP($B67,'Timber Tour'!$A$317:$G$378,6,FALSE)),0,(VLOOKUP($B67,'Timber Tour'!$A$317:$G$378,6,FALSE)))</f>
        <v>0</v>
      </c>
      <c r="J67" s="57"/>
      <c r="K67" s="57"/>
      <c r="L67" s="58"/>
      <c r="M67" s="58"/>
      <c r="N67" s="58">
        <v>0</v>
      </c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7">
        <v>0</v>
      </c>
      <c r="AG67" s="57">
        <v>0</v>
      </c>
      <c r="AH67" s="29">
        <v>0</v>
      </c>
      <c r="AI67" s="29">
        <v>0</v>
      </c>
      <c r="AJ67" s="48">
        <f>MAX(F67:AI67)</f>
        <v>273.33999999999997</v>
      </c>
      <c r="AK67" s="48">
        <f>LARGE(F67:AI67,2)</f>
        <v>0</v>
      </c>
      <c r="AL67" s="49">
        <f>LARGE(F67:AI67,3)</f>
        <v>0</v>
      </c>
      <c r="AM67" s="49">
        <f>LARGE(F67:AI67,4)</f>
        <v>0</v>
      </c>
      <c r="AN67" s="50">
        <f>SUM(AJ67:AM67)</f>
        <v>273.33999999999997</v>
      </c>
      <c r="AO67" s="51"/>
    </row>
    <row r="68" spans="1:41" ht="15.75" customHeight="1">
      <c r="A68" s="55">
        <f>RANK(AN68,AN$2:AN$177,0)</f>
        <v>67</v>
      </c>
      <c r="B68" s="18" t="str">
        <f>CONCATENATE(C68,D68)</f>
        <v>MOOREOscar</v>
      </c>
      <c r="C68" s="19" t="s">
        <v>232</v>
      </c>
      <c r="D68" s="19" t="s">
        <v>233</v>
      </c>
      <c r="E68" s="191" t="str">
        <f>IF(ISNA(VLOOKUP($B68,'Timber Tour'!$A$250:$G$312,7,FALSE)),0,(VLOOKUP($B68,'Timber Tour'!$A$250:$G$312,7,FALSE)))</f>
        <v>M18</v>
      </c>
      <c r="F68" s="33">
        <f>IF(ISNA(VLOOKUP($B68,'Timber Tour'!$A$135:$G$201,6,FALSE)),0,(VLOOKUP($B68,'Timber Tour'!$A$135:$G$201,6,FALSE)))</f>
        <v>0</v>
      </c>
      <c r="G68" s="33">
        <f>IF(ISNA(VLOOKUP($B68,'Timber Tour'!$A$33:$G$201,6,FALSE)),0,(VLOOKUP($B68,'Timber Tour'!$A$33:$G$201,6,FALSE)))</f>
        <v>0</v>
      </c>
      <c r="H68" s="33">
        <f>IF(ISNA(VLOOKUP($B68,'Timber Tour'!$A$250:$G$312,6,FALSE)),0,(VLOOKUP($B68,'Timber Tour'!$A$250:$G$312,6,FALSE)))</f>
        <v>114.95</v>
      </c>
      <c r="I68" s="33">
        <f>IF(ISNA(VLOOKUP($B68,'Timber Tour'!$A$317:$G$378,6,FALSE)),0,(VLOOKUP($B68,'Timber Tour'!$A$317:$G$378,6,FALSE)))</f>
        <v>156.62</v>
      </c>
      <c r="J68" s="193"/>
      <c r="K68" s="193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29">
        <v>0</v>
      </c>
      <c r="AI68" s="29">
        <v>0</v>
      </c>
      <c r="AJ68" s="48">
        <f>MAX(F68:AI68)</f>
        <v>156.62</v>
      </c>
      <c r="AK68" s="48">
        <f>LARGE(F68:AI68,2)</f>
        <v>114.95</v>
      </c>
      <c r="AL68" s="49">
        <f>LARGE(F68:AI68,3)</f>
        <v>0</v>
      </c>
      <c r="AM68" s="49">
        <f>LARGE(F68:AI68,4)</f>
        <v>0</v>
      </c>
      <c r="AN68" s="50">
        <f>SUM(AJ68:AM68)</f>
        <v>271.57</v>
      </c>
      <c r="AO68" s="51"/>
    </row>
    <row r="69" spans="1:41" ht="15.75" customHeight="1">
      <c r="A69" s="55">
        <f>RANK(AN69,AN$2:AN$177,0)</f>
        <v>68</v>
      </c>
      <c r="B69" s="18" t="str">
        <f>CONCATENATE(C69,D69)</f>
        <v>MARTINJacob</v>
      </c>
      <c r="C69" s="19" t="s">
        <v>234</v>
      </c>
      <c r="D69" s="19" t="s">
        <v>235</v>
      </c>
      <c r="E69" s="61" t="str">
        <f>IF(ISNA(VLOOKUP($B69,'Timber Tour'!$A$33:$G$201,7,FALSE)),0,(VLOOKUP($B69,'Timber Tour'!$A$33:$G$201,7,FALSE)))</f>
        <v>M14</v>
      </c>
      <c r="F69" s="33">
        <f>IF(ISNA(VLOOKUP($B69,'Timber Tour'!$A$135:$G$201,6,FALSE)),0,(VLOOKUP($B69,'Timber Tour'!$A$135:$G$201,6,FALSE)))</f>
        <v>70.069999999999993</v>
      </c>
      <c r="G69" s="33">
        <f>IF(ISNA(VLOOKUP($B69,'Timber Tour'!$A$33:$G$201,6,FALSE)),0,(VLOOKUP($B69,'Timber Tour'!$A$33:$G$201,6,FALSE)))</f>
        <v>200.61</v>
      </c>
      <c r="H69" s="33">
        <f>IF(ISNA(VLOOKUP($B69,'Timber Tour'!$A$250:$G$312,6,FALSE)),0,(VLOOKUP($B69,'Timber Tour'!$A$250:$G$312,6,FALSE)))</f>
        <v>0</v>
      </c>
      <c r="I69" s="33">
        <f>IF(ISNA(VLOOKUP($B69,'Timber Tour'!$A$317:$G$378,6,FALSE)),0,(VLOOKUP($B69,'Timber Tour'!$A$317:$G$378,6,FALSE)))</f>
        <v>0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29">
        <v>0</v>
      </c>
      <c r="AI69" s="29">
        <v>0</v>
      </c>
      <c r="AJ69" s="48">
        <f>MAX(F69:AI69)</f>
        <v>200.61</v>
      </c>
      <c r="AK69" s="48">
        <f>LARGE(F69:AI69,2)</f>
        <v>70.069999999999993</v>
      </c>
      <c r="AL69" s="49">
        <f>LARGE(F69:AI69,3)</f>
        <v>0</v>
      </c>
      <c r="AM69" s="49">
        <f>LARGE(F69:AI69,4)</f>
        <v>0</v>
      </c>
      <c r="AN69" s="50">
        <f>SUM(AJ69:AM69)</f>
        <v>270.68</v>
      </c>
      <c r="AO69" s="70"/>
    </row>
    <row r="70" spans="1:41" ht="15.75" customHeight="1">
      <c r="A70" s="55">
        <f>RANK(AN70,AN$2:AN$177,0)</f>
        <v>69</v>
      </c>
      <c r="B70" s="18" t="str">
        <f>CONCATENATE(C70,D70)</f>
        <v>REICHERTTy</v>
      </c>
      <c r="C70" s="19" t="s">
        <v>236</v>
      </c>
      <c r="D70" s="19" t="s">
        <v>237</v>
      </c>
      <c r="E70" s="61" t="str">
        <f>IF(ISNA(VLOOKUP($B70,'Timber Tour'!$A$33:$G$201,7,FALSE)),0,(VLOOKUP($B70,'Timber Tour'!$A$33:$G$201,7,FALSE)))</f>
        <v>M14</v>
      </c>
      <c r="F70" s="33">
        <f>IF(ISNA(VLOOKUP($B70,'Timber Tour'!$A$135:$G$201,6,FALSE)),0,(VLOOKUP($B70,'Timber Tour'!$A$135:$G$201,6,FALSE)))</f>
        <v>200.61</v>
      </c>
      <c r="G70" s="33">
        <f>IF(ISNA(VLOOKUP($B70,'Timber Tour'!$A$33:$G$201,6,FALSE)),0,(VLOOKUP($B70,'Timber Tour'!$A$33:$G$201,6,FALSE)))</f>
        <v>61.91</v>
      </c>
      <c r="H70" s="33">
        <f>IF(ISNA(VLOOKUP($B70,'Timber Tour'!$A$250:$G$312,6,FALSE)),0,(VLOOKUP($B70,'Timber Tour'!$A$250:$G$312,6,FALSE)))</f>
        <v>0</v>
      </c>
      <c r="I70" s="33">
        <f>IF(ISNA(VLOOKUP($B70,'Timber Tour'!$A$317:$G$378,6,FALSE)),0,(VLOOKUP($B70,'Timber Tour'!$A$317:$G$378,6,FALSE)))</f>
        <v>0</v>
      </c>
      <c r="J70" s="58"/>
      <c r="K70" s="58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29">
        <v>0</v>
      </c>
      <c r="AI70" s="29">
        <v>0</v>
      </c>
      <c r="AJ70" s="48">
        <f>MAX(F70:AI70)</f>
        <v>200.61</v>
      </c>
      <c r="AK70" s="48">
        <f>LARGE(F70:AI70,2)</f>
        <v>61.91</v>
      </c>
      <c r="AL70" s="49">
        <f>LARGE(F70:AI70,3)</f>
        <v>0</v>
      </c>
      <c r="AM70" s="49">
        <f>LARGE(F70:AI70,4)</f>
        <v>0</v>
      </c>
      <c r="AN70" s="50">
        <f>SUM(AJ70:AM70)</f>
        <v>262.52</v>
      </c>
      <c r="AO70" s="70"/>
    </row>
    <row r="71" spans="1:41" ht="15.75" customHeight="1">
      <c r="A71" s="55">
        <f>RANK(AN71,AN$2:AN$177,0)</f>
        <v>70</v>
      </c>
      <c r="B71" s="18" t="str">
        <f>CONCATENATE(C71,D71)</f>
        <v>MILLERJaxson</v>
      </c>
      <c r="C71" s="19" t="s">
        <v>238</v>
      </c>
      <c r="D71" s="19" t="s">
        <v>239</v>
      </c>
      <c r="E71" s="61" t="str">
        <f>IF(ISNA(VLOOKUP($B71,'Timber Tour'!$A$250:$G$312,7,FALSE)),0,(VLOOKUP($B71,'Timber Tour'!$A$250:$G$312,7,FALSE)))</f>
        <v>M16</v>
      </c>
      <c r="F71" s="33">
        <f>IF(ISNA(VLOOKUP($B71,'Timber Tour'!$A$135:$G$201,6,FALSE)),0,(VLOOKUP($B71,'Timber Tour'!$A$135:$G$201,6,FALSE)))</f>
        <v>0</v>
      </c>
      <c r="G71" s="33">
        <f>IF(ISNA(VLOOKUP($B71,'Timber Tour'!$A$33:$G$201,6,FALSE)),0,(VLOOKUP($B71,'Timber Tour'!$A$33:$G$201,6,FALSE)))</f>
        <v>0</v>
      </c>
      <c r="H71" s="33">
        <f>IF(ISNA(VLOOKUP($B71,'Timber Tour'!$A$250:$G$312,6,FALSE)),0,(VLOOKUP($B71,'Timber Tour'!$A$250:$G$312,6,FALSE)))</f>
        <v>70.069999999999993</v>
      </c>
      <c r="I71" s="33">
        <f>IF(ISNA(VLOOKUP($B71,'Timber Tour'!$A$317:$G$378,6,FALSE)),0,(VLOOKUP($B71,'Timber Tour'!$A$317:$G$378,6,FALSE)))</f>
        <v>188.57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29">
        <v>0</v>
      </c>
      <c r="AI71" s="29">
        <v>0</v>
      </c>
      <c r="AJ71" s="48">
        <f>MAX(F71:AI71)</f>
        <v>188.57</v>
      </c>
      <c r="AK71" s="48">
        <f>LARGE(F71:AI71,2)</f>
        <v>70.069999999999993</v>
      </c>
      <c r="AL71" s="49">
        <f>LARGE(F71:AI71,3)</f>
        <v>0</v>
      </c>
      <c r="AM71" s="49">
        <f>LARGE(F71:AI71,4)</f>
        <v>0</v>
      </c>
      <c r="AN71" s="50">
        <f>SUM(AJ71:AM71)</f>
        <v>258.64</v>
      </c>
      <c r="AO71" s="51"/>
    </row>
    <row r="72" spans="1:41" ht="15.75" customHeight="1">
      <c r="A72" s="55">
        <f>RANK(AN72,AN$2:AN$177,0)</f>
        <v>71</v>
      </c>
      <c r="B72" s="18" t="str">
        <f>CONCATENATE(C72,D72)</f>
        <v>KENDELLJackson</v>
      </c>
      <c r="C72" s="19" t="s">
        <v>240</v>
      </c>
      <c r="D72" s="19" t="s">
        <v>186</v>
      </c>
      <c r="E72" s="61" t="str">
        <f>IF(ISNA(VLOOKUP($B72,'Timber Tour'!$A$33:$G$201,7,FALSE)),0,(VLOOKUP($B72,'Timber Tour'!$A$33:$G$201,7,FALSE)))</f>
        <v>M14</v>
      </c>
      <c r="F72" s="33">
        <f>IF(ISNA(VLOOKUP($B72,'Timber Tour'!$A$135:$G$201,6,FALSE)),0,(VLOOKUP($B72,'Timber Tour'!$A$135:$G$201,6,FALSE)))</f>
        <v>74.540000000000006</v>
      </c>
      <c r="G72" s="33">
        <f>IF(ISNA(VLOOKUP($B72,'Timber Tour'!$A$33:$G$201,6,FALSE)),0,(VLOOKUP($B72,'Timber Tour'!$A$33:$G$201,6,FALSE)))</f>
        <v>108.05</v>
      </c>
      <c r="H72" s="33">
        <f>IF(ISNA(VLOOKUP($B72,'Timber Tour'!$A$250:$G$312,6,FALSE)),0,(VLOOKUP($B72,'Timber Tour'!$A$250:$G$312,6,FALSE)))</f>
        <v>74.540000000000006</v>
      </c>
      <c r="I72" s="33">
        <f>IF(ISNA(VLOOKUP($B72,'Timber Tour'!$A$317:$G$378,6,FALSE)),0,(VLOOKUP($B72,'Timber Tour'!$A$317:$G$378,6,FALSE)))</f>
        <v>0</v>
      </c>
      <c r="J72" s="58"/>
      <c r="K72" s="58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29">
        <v>0</v>
      </c>
      <c r="AI72" s="29">
        <v>0</v>
      </c>
      <c r="AJ72" s="48">
        <f>MAX(F72:AI72)</f>
        <v>108.05</v>
      </c>
      <c r="AK72" s="48">
        <f>LARGE(F72:AI72,2)</f>
        <v>74.540000000000006</v>
      </c>
      <c r="AL72" s="49">
        <f>LARGE(F72:AI72,3)</f>
        <v>74.540000000000006</v>
      </c>
      <c r="AM72" s="49">
        <f>LARGE(F72:AI72,4)</f>
        <v>0</v>
      </c>
      <c r="AN72" s="50">
        <f>SUM(AJ72:AM72)</f>
        <v>257.13</v>
      </c>
      <c r="AO72" s="51"/>
    </row>
    <row r="73" spans="1:41" ht="15.75" customHeight="1">
      <c r="A73" s="55">
        <f>RANK(AN73,AN$2:AN$177,0)</f>
        <v>72</v>
      </c>
      <c r="B73" s="18" t="str">
        <f>CONCATENATE(C73,D73)</f>
        <v>NICOLLiam</v>
      </c>
      <c r="C73" s="19" t="s">
        <v>241</v>
      </c>
      <c r="D73" s="19" t="s">
        <v>242</v>
      </c>
      <c r="E73" s="61" t="str">
        <f>IF(ISNA(VLOOKUP($B73,'Timber Tour'!$A$250:$G$312,7,FALSE)),0,(VLOOKUP($B73,'Timber Tour'!$A$250:$G$312,7,FALSE)))</f>
        <v>M16</v>
      </c>
      <c r="F73" s="33">
        <f>IF(ISNA(VLOOKUP($B73,'Timber Tour'!$A$135:$G$201,6,FALSE)),0,(VLOOKUP($B73,'Timber Tour'!$A$135:$G$201,6,FALSE)))</f>
        <v>0</v>
      </c>
      <c r="G73" s="33">
        <f>IF(ISNA(VLOOKUP($B73,'Timber Tour'!$A$33:$G$201,6,FALSE)),0,(VLOOKUP($B73,'Timber Tour'!$A$33:$G$201,6,FALSE)))</f>
        <v>0</v>
      </c>
      <c r="H73" s="33">
        <f>IF(ISNA(VLOOKUP($B73,'Timber Tour'!$A$250:$G$312,6,FALSE)),0,(VLOOKUP($B73,'Timber Tour'!$A$250:$G$312,6,FALSE)))</f>
        <v>213.41</v>
      </c>
      <c r="I73" s="33">
        <f>IF(ISNA(VLOOKUP($B73,'Timber Tour'!$A$317:$G$378,6,FALSE)),0,(VLOOKUP($B73,'Timber Tour'!$A$317:$G$378,6,FALSE)))</f>
        <v>33.35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29">
        <v>0</v>
      </c>
      <c r="AI73" s="29">
        <v>0</v>
      </c>
      <c r="AJ73" s="48">
        <f>MAX(F73:AI73)</f>
        <v>213.41</v>
      </c>
      <c r="AK73" s="48">
        <f>LARGE(F73:AI73,2)</f>
        <v>33.35</v>
      </c>
      <c r="AL73" s="49">
        <f>LARGE(F73:AI73,3)</f>
        <v>0</v>
      </c>
      <c r="AM73" s="49">
        <f>LARGE(F73:AI73,4)</f>
        <v>0</v>
      </c>
      <c r="AN73" s="50">
        <f>SUM(AJ73:AM73)</f>
        <v>246.76</v>
      </c>
      <c r="AO73" s="51"/>
    </row>
    <row r="74" spans="1:41" ht="15.75" customHeight="1">
      <c r="A74" s="55">
        <f>RANK(AN74,AN$2:AN$177,0)</f>
        <v>73</v>
      </c>
      <c r="B74" s="18" t="str">
        <f>CONCATENATE(C74,D74)</f>
        <v>MACDONALDFisher</v>
      </c>
      <c r="C74" s="19" t="s">
        <v>243</v>
      </c>
      <c r="D74" s="19" t="s">
        <v>244</v>
      </c>
      <c r="E74" s="61" t="str">
        <f>IF(ISNA(VLOOKUP($B74,'Timber Tour'!$A$33:$G$201,7,FALSE)),0,(VLOOKUP($B74,'Timber Tour'!$A$33:$G$201,7,FALSE)))</f>
        <v>M16</v>
      </c>
      <c r="F74" s="33">
        <f>IF(ISNA(VLOOKUP($B74,'Timber Tour'!$A$135:$G$201,6,FALSE)),0,(VLOOKUP($B74,'Timber Tour'!$A$135:$G$201,6,FALSE)))</f>
        <v>0</v>
      </c>
      <c r="G74" s="33">
        <f>IF(ISNA(VLOOKUP($B74,'Timber Tour'!$A$33:$G$201,6,FALSE)),0,(VLOOKUP($B74,'Timber Tour'!$A$33:$G$201,6,FALSE)))</f>
        <v>84.36</v>
      </c>
      <c r="H74" s="33">
        <f>IF(ISNA(VLOOKUP($B74,'Timber Tour'!$A$250:$G$312,6,FALSE)),0,(VLOOKUP($B74,'Timber Tour'!$A$250:$G$312,6,FALSE)))</f>
        <v>95.47</v>
      </c>
      <c r="I74" s="33">
        <f>IF(ISNA(VLOOKUP($B74,'Timber Tour'!$A$317:$G$378,6,FALSE)),0,(VLOOKUP($B74,'Timber Tour'!$A$317:$G$378,6,FALSE)))</f>
        <v>31.35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29">
        <v>0</v>
      </c>
      <c r="AI74" s="29">
        <v>0</v>
      </c>
      <c r="AJ74" s="48">
        <f>MAX(F74:AI74)</f>
        <v>95.47</v>
      </c>
      <c r="AK74" s="48">
        <f>LARGE(F74:AI74,2)</f>
        <v>84.36</v>
      </c>
      <c r="AL74" s="49">
        <f>LARGE(F74:AI74,3)</f>
        <v>31.35</v>
      </c>
      <c r="AM74" s="49">
        <f>LARGE(F74:AI74,4)</f>
        <v>0</v>
      </c>
      <c r="AN74" s="50">
        <f>SUM(AJ74:AM74)</f>
        <v>211.17999999999998</v>
      </c>
      <c r="AO74" s="51"/>
    </row>
    <row r="75" spans="1:41" ht="15.75" customHeight="1">
      <c r="A75" s="55">
        <f>RANK(AN75,AN$2:AN$177,0)</f>
        <v>74</v>
      </c>
      <c r="B75" s="18" t="str">
        <f>CONCATENATE(C75,D75)</f>
        <v>FRIESENBennett</v>
      </c>
      <c r="C75" s="19" t="s">
        <v>245</v>
      </c>
      <c r="D75" s="19" t="s">
        <v>246</v>
      </c>
      <c r="E75" s="61" t="str">
        <f>IF(ISNA(VLOOKUP($B75,'Timber Tour'!$A$33:$G$201,7,FALSE)),0,(VLOOKUP($B75,'Timber Tour'!$A$33:$G$201,7,FALSE)))</f>
        <v>M14</v>
      </c>
      <c r="F75" s="33">
        <f>IF(ISNA(VLOOKUP($B75,'Timber Tour'!$A$135:$G$201,6,FALSE)),0,(VLOOKUP($B75,'Timber Tour'!$A$135:$G$201,6,FALSE)))</f>
        <v>54.71</v>
      </c>
      <c r="G75" s="33">
        <f>IF(ISNA(VLOOKUP($B75,'Timber Tour'!$A$33:$G$201,6,FALSE)),0,(VLOOKUP($B75,'Timber Tour'!$A$33:$G$201,6,FALSE)))</f>
        <v>79.3</v>
      </c>
      <c r="H75" s="33">
        <f>IF(ISNA(VLOOKUP($B75,'Timber Tour'!$A$250:$G$312,6,FALSE)),0,(VLOOKUP($B75,'Timber Tour'!$A$250:$G$312,6,FALSE)))</f>
        <v>19.11</v>
      </c>
      <c r="I75" s="33">
        <f>IF(ISNA(VLOOKUP($B75,'Timber Tour'!$A$317:$G$378,6,FALSE)),0,(VLOOKUP($B75,'Timber Tour'!$A$317:$G$378,6,FALSE)))</f>
        <v>45.44</v>
      </c>
      <c r="J75" s="58"/>
      <c r="K75" s="58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29">
        <v>0</v>
      </c>
      <c r="AI75" s="29">
        <v>0</v>
      </c>
      <c r="AJ75" s="48">
        <f>MAX(F75:AI75)</f>
        <v>79.3</v>
      </c>
      <c r="AK75" s="48">
        <f>LARGE(F75:AI75,2)</f>
        <v>54.71</v>
      </c>
      <c r="AL75" s="49">
        <f>LARGE(F75:AI75,3)</f>
        <v>45.44</v>
      </c>
      <c r="AM75" s="49">
        <f>LARGE(F75:AI75,4)</f>
        <v>19.11</v>
      </c>
      <c r="AN75" s="50">
        <f>SUM(AJ75:AM75)</f>
        <v>198.56</v>
      </c>
      <c r="AO75" s="70"/>
    </row>
    <row r="76" spans="1:41" ht="15.75" customHeight="1">
      <c r="A76" s="55">
        <f>RANK(AN76,AN$2:AN$177,0)</f>
        <v>75</v>
      </c>
      <c r="B76" s="18" t="str">
        <f>CONCATENATE(C76,D76)</f>
        <v>FAVREAUTheodore</v>
      </c>
      <c r="C76" s="19" t="s">
        <v>247</v>
      </c>
      <c r="D76" s="19" t="s">
        <v>248</v>
      </c>
      <c r="E76" s="61" t="str">
        <f>IF(ISNA(VLOOKUP($B76,'Timber Tour'!$A$33:$G$201,7,FALSE)),0,(VLOOKUP($B76,'Timber Tour'!$A$33:$G$201,7,FALSE)))</f>
        <v>M14</v>
      </c>
      <c r="F76" s="33">
        <f>IF(ISNA(VLOOKUP($B76,'Timber Tour'!$A$135:$G$201,6,FALSE)),0,(VLOOKUP($B76,'Timber Tour'!$A$135:$G$201,6,FALSE)))</f>
        <v>35.479999999999997</v>
      </c>
      <c r="G76" s="33">
        <f>IF(ISNA(VLOOKUP($B76,'Timber Tour'!$A$33:$G$201,6,FALSE)),0,(VLOOKUP($B76,'Timber Tour'!$A$33:$G$201,6,FALSE)))</f>
        <v>51.42</v>
      </c>
      <c r="H76" s="33">
        <f>IF(ISNA(VLOOKUP($B76,'Timber Tour'!$A$250:$G$312,6,FALSE)),0,(VLOOKUP($B76,'Timber Tour'!$A$250:$G$312,6,FALSE)))</f>
        <v>51.42</v>
      </c>
      <c r="I76" s="33">
        <f>IF(ISNA(VLOOKUP($B76,'Timber Tour'!$A$317:$G$378,6,FALSE)),0,(VLOOKUP($B76,'Timber Tour'!$A$317:$G$378,6,FALSE)))</f>
        <v>58.2</v>
      </c>
      <c r="J76" s="58"/>
      <c r="K76" s="58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29">
        <v>0</v>
      </c>
      <c r="AI76" s="29">
        <v>0</v>
      </c>
      <c r="AJ76" s="48">
        <f>MAX(F76:AI76)</f>
        <v>58.2</v>
      </c>
      <c r="AK76" s="48">
        <f>LARGE(F76:AI76,2)</f>
        <v>51.42</v>
      </c>
      <c r="AL76" s="49">
        <f>LARGE(F76:AI76,3)</f>
        <v>51.42</v>
      </c>
      <c r="AM76" s="49">
        <f>LARGE(F76:AI76,4)</f>
        <v>35.479999999999997</v>
      </c>
      <c r="AN76" s="50">
        <f>SUM(AJ76:AM76)</f>
        <v>196.52</v>
      </c>
      <c r="AO76" s="70"/>
    </row>
    <row r="77" spans="1:41" ht="15.75" customHeight="1">
      <c r="A77" s="55">
        <f>RANK(AN77,AN$2:AN$177,0)</f>
        <v>76</v>
      </c>
      <c r="B77" s="18" t="str">
        <f>CONCATENATE(C77,D77)</f>
        <v>HAMPSHIRE-MCLURGBen</v>
      </c>
      <c r="C77" s="19" t="s">
        <v>249</v>
      </c>
      <c r="D77" s="19" t="s">
        <v>204</v>
      </c>
      <c r="E77" s="61" t="str">
        <f>IF(ISNA(VLOOKUP($B77,'Timber Tour'!$A$33:$G$201,7,FALSE)),0,(VLOOKUP($B77,'Timber Tour'!$A$33:$G$201,7,FALSE)))</f>
        <v>M16</v>
      </c>
      <c r="F77" s="33">
        <f>IF(ISNA(VLOOKUP($B77,'Timber Tour'!$A$135:$G$201,6,FALSE)),0,(VLOOKUP($B77,'Timber Tour'!$A$135:$G$201,6,FALSE)))</f>
        <v>89.74</v>
      </c>
      <c r="G77" s="33">
        <f>IF(ISNA(VLOOKUP($B77,'Timber Tour'!$A$33:$G$201,6,FALSE)),0,(VLOOKUP($B77,'Timber Tour'!$A$33:$G$201,6,FALSE)))</f>
        <v>101.57</v>
      </c>
      <c r="H77" s="33">
        <f>IF(ISNA(VLOOKUP($B77,'Timber Tour'!$A$250:$G$312,6,FALSE)),0,(VLOOKUP($B77,'Timber Tour'!$A$250:$G$312,6,FALSE)))</f>
        <v>0</v>
      </c>
      <c r="I77" s="33">
        <f>IF(ISNA(VLOOKUP($B77,'Timber Tour'!$A$317:$G$378,6,FALSE)),0,(VLOOKUP($B77,'Timber Tour'!$A$317:$G$378,6,FALSE)))</f>
        <v>0</v>
      </c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29">
        <v>0</v>
      </c>
      <c r="AI77" s="29">
        <v>0</v>
      </c>
      <c r="AJ77" s="48">
        <f>MAX(F77:AI77)</f>
        <v>101.57</v>
      </c>
      <c r="AK77" s="48">
        <f>LARGE(F77:AI77,2)</f>
        <v>89.74</v>
      </c>
      <c r="AL77" s="49">
        <f>LARGE(F77:AI77,3)</f>
        <v>0</v>
      </c>
      <c r="AM77" s="49">
        <f>LARGE(F77:AI77,4)</f>
        <v>0</v>
      </c>
      <c r="AN77" s="50">
        <f>SUM(AJ77:AM77)</f>
        <v>191.31</v>
      </c>
      <c r="AO77" s="70"/>
    </row>
    <row r="78" spans="1:41" ht="15.75" customHeight="1">
      <c r="A78" s="55">
        <f>RANK(AN78,AN$2:AN$177,0)</f>
        <v>77</v>
      </c>
      <c r="B78" s="18" t="str">
        <f>CONCATENATE(C78,D78)</f>
        <v>EDWARDSMichael</v>
      </c>
      <c r="C78" s="72" t="s">
        <v>250</v>
      </c>
      <c r="D78" s="72" t="s">
        <v>251</v>
      </c>
      <c r="E78" s="61" t="str">
        <f>IF(ISNA(VLOOKUP($B78,'Timber Tour'!$A$33:$G$201,7,FALSE)),0,(VLOOKUP($B78,'Timber Tour'!$A$33:$G$201,7,FALSE)))</f>
        <v>M16</v>
      </c>
      <c r="F78" s="33">
        <f>IF(ISNA(VLOOKUP($B78,'Timber Tour'!$A$135:$G$201,6,FALSE)),0,(VLOOKUP($B78,'Timber Tour'!$A$135:$G$201,6,FALSE)))</f>
        <v>84.36</v>
      </c>
      <c r="G78" s="33">
        <f>IF(ISNA(VLOOKUP($B78,'Timber Tour'!$A$33:$G$201,6,FALSE)),0,(VLOOKUP($B78,'Timber Tour'!$A$33:$G$201,6,FALSE)))</f>
        <v>0</v>
      </c>
      <c r="H78" s="33">
        <f>IF(ISNA(VLOOKUP($B78,'Timber Tour'!$A$250:$G$312,6,FALSE)),0,(VLOOKUP($B78,'Timber Tour'!$A$250:$G$312,6,FALSE)))</f>
        <v>0</v>
      </c>
      <c r="I78" s="33">
        <f>IF(ISNA(VLOOKUP($B78,'Timber Tour'!$A$317:$G$378,6,FALSE)),0,(VLOOKUP($B78,'Timber Tour'!$A$317:$G$378,6,FALSE)))</f>
        <v>101.57</v>
      </c>
      <c r="J78" s="58"/>
      <c r="K78" s="58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29">
        <v>0</v>
      </c>
      <c r="AI78" s="29">
        <v>0</v>
      </c>
      <c r="AJ78" s="48">
        <f>MAX(F78:AI78)</f>
        <v>101.57</v>
      </c>
      <c r="AK78" s="48">
        <f>LARGE(F78:AI78,2)</f>
        <v>84.36</v>
      </c>
      <c r="AL78" s="49">
        <f>LARGE(F78:AI78,3)</f>
        <v>0</v>
      </c>
      <c r="AM78" s="49">
        <f>LARGE(F78:AI78,4)</f>
        <v>0</v>
      </c>
      <c r="AN78" s="50">
        <f>SUM(AJ78:AM78)</f>
        <v>185.93</v>
      </c>
      <c r="AO78" s="70"/>
    </row>
    <row r="79" spans="1:41" ht="15.75" customHeight="1">
      <c r="A79" s="55">
        <f>RANK(AN79,AN$2:AN$177,0)</f>
        <v>78</v>
      </c>
      <c r="B79" s="18" t="str">
        <f>CONCATENATE(C79,D79)</f>
        <v>SMITHOllie</v>
      </c>
      <c r="C79" s="19" t="s">
        <v>63</v>
      </c>
      <c r="D79" s="19" t="s">
        <v>252</v>
      </c>
      <c r="E79" s="61" t="str">
        <f>IF(ISNA(VLOOKUP($B79,'Timber Tour'!$A$33:$G$201,7,FALSE)),0,(VLOOKUP($B79,'Timber Tour'!$A$33:$G$201,7,FALSE)))</f>
        <v>M16</v>
      </c>
      <c r="F79" s="33">
        <f>IF(ISNA(VLOOKUP($B79,'Timber Tour'!$A$135:$G$201,6,FALSE)),0,(VLOOKUP($B79,'Timber Tour'!$A$135:$G$201,6,FALSE)))</f>
        <v>27.7</v>
      </c>
      <c r="G79" s="33">
        <f>IF(ISNA(VLOOKUP($B79,'Timber Tour'!$A$33:$G$201,6,FALSE)),0,(VLOOKUP($B79,'Timber Tour'!$A$33:$G$201,6,FALSE)))</f>
        <v>48.34</v>
      </c>
      <c r="H79" s="33">
        <f>IF(ISNA(VLOOKUP($B79,'Timber Tour'!$A$250:$G$312,6,FALSE)),0,(VLOOKUP($B79,'Timber Tour'!$A$250:$G$312,6,FALSE)))</f>
        <v>31.35</v>
      </c>
      <c r="I79" s="33">
        <f>IF(ISNA(VLOOKUP($B79,'Timber Tour'!$A$317:$G$378,6,FALSE)),0,(VLOOKUP($B79,'Timber Tour'!$A$317:$G$378,6,FALSE)))</f>
        <v>70.069999999999993</v>
      </c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29">
        <v>0</v>
      </c>
      <c r="AI79" s="29">
        <v>0</v>
      </c>
      <c r="AJ79" s="48">
        <f>MAX(F79:AI79)</f>
        <v>70.069999999999993</v>
      </c>
      <c r="AK79" s="48">
        <f>LARGE(F79:AI79,2)</f>
        <v>48.34</v>
      </c>
      <c r="AL79" s="49">
        <f>LARGE(F79:AI79,3)</f>
        <v>31.35</v>
      </c>
      <c r="AM79" s="49">
        <f>LARGE(F79:AI79,4)</f>
        <v>27.7</v>
      </c>
      <c r="AN79" s="50">
        <f>SUM(AJ79:AM79)</f>
        <v>177.45999999999998</v>
      </c>
      <c r="AO79" s="70"/>
    </row>
    <row r="80" spans="1:41" ht="15.75" customHeight="1">
      <c r="A80" s="55">
        <f>RANK(AN80,AN$2:AN$177,0)</f>
        <v>79</v>
      </c>
      <c r="B80" s="18" t="str">
        <f>CONCATENATE(C80,D80)</f>
        <v>JORDANSpencer</v>
      </c>
      <c r="C80" s="72" t="s">
        <v>253</v>
      </c>
      <c r="D80" s="72" t="s">
        <v>254</v>
      </c>
      <c r="E80" s="61" t="str">
        <f>IF(ISNA(VLOOKUP($B80,'Timber Tour'!$A$33:$G$201,7,FALSE)),0,(VLOOKUP($B80,'Timber Tour'!$A$33:$G$201,7,FALSE)))</f>
        <v>M16</v>
      </c>
      <c r="F80" s="33">
        <f>IF(ISNA(VLOOKUP($B80,'Timber Tour'!$A$135:$G$201,6,FALSE)),0,(VLOOKUP($B80,'Timber Tour'!$A$135:$G$201,6,FALSE)))</f>
        <v>177.25</v>
      </c>
      <c r="G80" s="33">
        <f>IF(ISNA(VLOOKUP($B80,'Timber Tour'!$A$33:$G$201,6,FALSE)),0,(VLOOKUP($B80,'Timber Tour'!$A$33:$G$201,6,FALSE)))</f>
        <v>0</v>
      </c>
      <c r="H80" s="33">
        <f>IF(ISNA(VLOOKUP($B80,'Timber Tour'!$A$250:$G$312,6,FALSE)),0,(VLOOKUP($B80,'Timber Tour'!$A$250:$G$312,6,FALSE)))</f>
        <v>0</v>
      </c>
      <c r="I80" s="33">
        <f>IF(ISNA(VLOOKUP($B80,'Timber Tour'!$A$317:$G$378,6,FALSE)),0,(VLOOKUP($B80,'Timber Tour'!$A$317:$G$378,6,FALSE)))</f>
        <v>0</v>
      </c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29">
        <v>0</v>
      </c>
      <c r="AI80" s="29">
        <v>0</v>
      </c>
      <c r="AJ80" s="48">
        <f>MAX(F80:AI80)</f>
        <v>177.25</v>
      </c>
      <c r="AK80" s="48">
        <f>LARGE(F80:AI80,2)</f>
        <v>0</v>
      </c>
      <c r="AL80" s="49">
        <f>LARGE(F80:AI80,3)</f>
        <v>0</v>
      </c>
      <c r="AM80" s="49">
        <f>LARGE(F80:AI80,4)</f>
        <v>0</v>
      </c>
      <c r="AN80" s="50">
        <f>SUM(AJ80:AM80)</f>
        <v>177.25</v>
      </c>
      <c r="AO80" s="70"/>
    </row>
    <row r="81" spans="1:41" ht="15.75" customHeight="1">
      <c r="A81" s="55">
        <f>RANK(AN81,AN$2:AN$177,0)</f>
        <v>80</v>
      </c>
      <c r="B81" s="18" t="str">
        <f>CONCATENATE(C81,D81)</f>
        <v>BRAKEGraham</v>
      </c>
      <c r="C81" s="72" t="s">
        <v>255</v>
      </c>
      <c r="D81" s="72" t="s">
        <v>256</v>
      </c>
      <c r="E81" s="61" t="str">
        <f>IF(ISNA(VLOOKUP($B81,'Timber Tour'!$A$33:$G$201,7,FALSE)),0,(VLOOKUP($B81,'Timber Tour'!$A$33:$G$201,7,FALSE)))</f>
        <v>M16</v>
      </c>
      <c r="F81" s="33">
        <f>IF(ISNA(VLOOKUP($B81,'Timber Tour'!$A$135:$G$201,6,FALSE)),0,(VLOOKUP($B81,'Timber Tour'!$A$135:$G$201,6,FALSE)))</f>
        <v>58.2</v>
      </c>
      <c r="G81" s="33">
        <f>IF(ISNA(VLOOKUP($B81,'Timber Tour'!$A$33:$G$201,6,FALSE)),0,(VLOOKUP($B81,'Timber Tour'!$A$33:$G$201,6,FALSE)))</f>
        <v>23</v>
      </c>
      <c r="H81" s="33">
        <f>IF(ISNA(VLOOKUP($B81,'Timber Tour'!$A$250:$G$312,6,FALSE)),0,(VLOOKUP($B81,'Timber Tour'!$A$250:$G$312,6,FALSE)))</f>
        <v>0</v>
      </c>
      <c r="I81" s="33">
        <f>IF(ISNA(VLOOKUP($B81,'Timber Tour'!$A$317:$G$378,6,FALSE)),0,(VLOOKUP($B81,'Timber Tour'!$A$317:$G$378,6,FALSE)))</f>
        <v>95.47</v>
      </c>
      <c r="J81" s="73"/>
      <c r="K81" s="73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29">
        <v>0</v>
      </c>
      <c r="AI81" s="29">
        <v>0</v>
      </c>
      <c r="AJ81" s="48">
        <f>MAX(F81:AI81)</f>
        <v>95.47</v>
      </c>
      <c r="AK81" s="48">
        <f>LARGE(F81:AI81,2)</f>
        <v>58.2</v>
      </c>
      <c r="AL81" s="49">
        <f>LARGE(F81:AI81,3)</f>
        <v>23</v>
      </c>
      <c r="AM81" s="49">
        <f>LARGE(F81:AI81,4)</f>
        <v>0</v>
      </c>
      <c r="AN81" s="50">
        <f>SUM(AJ81:AM81)</f>
        <v>176.67000000000002</v>
      </c>
      <c r="AO81" s="75"/>
    </row>
    <row r="82" spans="1:41" ht="15.75" customHeight="1">
      <c r="A82" s="55">
        <f>RANK(AN82,AN$2:AN$177,0)</f>
        <v>81</v>
      </c>
      <c r="B82" s="18" t="str">
        <f>CONCATENATE(C82,D82)</f>
        <v>SIMPSONYohan</v>
      </c>
      <c r="C82" s="19" t="s">
        <v>257</v>
      </c>
      <c r="D82" s="19" t="s">
        <v>258</v>
      </c>
      <c r="E82" s="61" t="str">
        <f>IF(ISNA(VLOOKUP($B82,'Timber Tour'!$A$250:$G$312,7,FALSE)),0,(VLOOKUP($B82,'Timber Tour'!$A$250:$G$312,7,FALSE)))</f>
        <v>M16</v>
      </c>
      <c r="F82" s="33">
        <f>IF(ISNA(VLOOKUP($B82,'Timber Tour'!$A$135:$G$201,6,FALSE)),0,(VLOOKUP($B82,'Timber Tour'!$A$135:$G$201,6,FALSE)))</f>
        <v>0</v>
      </c>
      <c r="G82" s="33">
        <f>IF(ISNA(VLOOKUP($B82,'Timber Tour'!$A$33:$G$201,6,FALSE)),0,(VLOOKUP($B82,'Timber Tour'!$A$33:$G$201,6,FALSE)))</f>
        <v>0</v>
      </c>
      <c r="H82" s="33">
        <f>IF(ISNA(VLOOKUP($B82,'Timber Tour'!$A$250:$G$312,6,FALSE)),0,(VLOOKUP($B82,'Timber Tour'!$A$250:$G$312,6,FALSE)))</f>
        <v>130.09</v>
      </c>
      <c r="I82" s="33">
        <f>IF(ISNA(VLOOKUP($B82,'Timber Tour'!$A$317:$G$378,6,FALSE)),0,(VLOOKUP($B82,'Timber Tour'!$A$317:$G$378,6,FALSE)))</f>
        <v>42.71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29">
        <v>0</v>
      </c>
      <c r="AI82" s="29">
        <v>0</v>
      </c>
      <c r="AJ82" s="48">
        <f>MAX(F82:AI82)</f>
        <v>130.09</v>
      </c>
      <c r="AK82" s="48">
        <f>LARGE(F82:AI82,2)</f>
        <v>42.71</v>
      </c>
      <c r="AL82" s="49">
        <f>LARGE(F82:AI82,3)</f>
        <v>0</v>
      </c>
      <c r="AM82" s="49">
        <f>LARGE(F82:AI82,4)</f>
        <v>0</v>
      </c>
      <c r="AN82" s="50">
        <f>SUM(AJ82:AM82)</f>
        <v>172.8</v>
      </c>
      <c r="AO82" s="51"/>
    </row>
    <row r="83" spans="1:41" ht="15.75" customHeight="1">
      <c r="A83" s="55">
        <f>RANK(AN83,AN$2:AN$177,0)</f>
        <v>82</v>
      </c>
      <c r="B83" s="18" t="str">
        <f>CONCATENATE(C83,D83)</f>
        <v>LETENDREBoone</v>
      </c>
      <c r="C83" s="19" t="s">
        <v>259</v>
      </c>
      <c r="D83" s="19" t="s">
        <v>260</v>
      </c>
      <c r="E83" s="61" t="str">
        <f>IF(ISNA(VLOOKUP($B83,'Timber Tour'!$A$33:$G$201,7,FALSE)),0,(VLOOKUP($B83,'Timber Tour'!$A$33:$G$201,7,FALSE)))</f>
        <v>M14</v>
      </c>
      <c r="F83" s="33">
        <f>IF(ISNA(VLOOKUP($B83,'Timber Tour'!$A$135:$G$201,6,FALSE)),0,(VLOOKUP($B83,'Timber Tour'!$A$135:$G$201,6,FALSE)))</f>
        <v>31.35</v>
      </c>
      <c r="G83" s="33">
        <f>IF(ISNA(VLOOKUP($B83,'Timber Tour'!$A$33:$G$201,6,FALSE)),0,(VLOOKUP($B83,'Timber Tour'!$A$33:$G$201,6,FALSE)))</f>
        <v>122.28</v>
      </c>
      <c r="H83" s="33">
        <f>IF(ISNA(VLOOKUP($B83,'Timber Tour'!$A$250:$G$312,6,FALSE)),0,(VLOOKUP($B83,'Timber Tour'!$A$250:$G$312,6,FALSE)))</f>
        <v>0</v>
      </c>
      <c r="I83" s="33">
        <f>IF(ISNA(VLOOKUP($B83,'Timber Tour'!$A$317:$G$378,6,FALSE)),0,(VLOOKUP($B83,'Timber Tour'!$A$317:$G$378,6,FALSE)))</f>
        <v>0</v>
      </c>
      <c r="J83" s="82"/>
      <c r="K83" s="82"/>
      <c r="L83" s="57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29">
        <v>0</v>
      </c>
      <c r="AI83" s="29">
        <v>0</v>
      </c>
      <c r="AJ83" s="48">
        <f>MAX(F83:AI83)</f>
        <v>122.28</v>
      </c>
      <c r="AK83" s="48">
        <f>LARGE(F83:AI83,2)</f>
        <v>31.35</v>
      </c>
      <c r="AL83" s="49">
        <f>LARGE(F83:AI83,3)</f>
        <v>0</v>
      </c>
      <c r="AM83" s="49">
        <f>LARGE(F83:AI83,4)</f>
        <v>0</v>
      </c>
      <c r="AN83" s="50">
        <f>SUM(AJ83:AM83)</f>
        <v>153.63</v>
      </c>
      <c r="AO83" s="70"/>
    </row>
    <row r="84" spans="1:41" ht="15.75" customHeight="1">
      <c r="A84" s="55">
        <f>RANK(AN84,AN$2:AN$177,0)</f>
        <v>83</v>
      </c>
      <c r="B84" s="18" t="str">
        <f>CONCATENATE(C84,D84)</f>
        <v>JOHNSONAlec</v>
      </c>
      <c r="C84" s="19" t="s">
        <v>155</v>
      </c>
      <c r="D84" s="19" t="s">
        <v>261</v>
      </c>
      <c r="E84" s="61" t="str">
        <f>IF(ISNA(VLOOKUP($B84,'Timber Tour'!$A$33:$G$201,7,FALSE)),0,(VLOOKUP($B84,'Timber Tour'!$A$33:$G$201,7,FALSE)))</f>
        <v>M16</v>
      </c>
      <c r="F84" s="33">
        <f>IF(ISNA(VLOOKUP($B84,'Timber Tour'!$A$135:$G$201,6,FALSE)),0,(VLOOKUP($B84,'Timber Tour'!$A$135:$G$201,6,FALSE)))</f>
        <v>101.57</v>
      </c>
      <c r="G84" s="33">
        <f>IF(ISNA(VLOOKUP($B84,'Timber Tour'!$A$33:$G$201,6,FALSE)),0,(VLOOKUP($B84,'Timber Tour'!$A$33:$G$201,6,FALSE)))</f>
        <v>35.479999999999997</v>
      </c>
      <c r="H84" s="33">
        <f>IF(ISNA(VLOOKUP($B84,'Timber Tour'!$A$250:$G$312,6,FALSE)),0,(VLOOKUP($B84,'Timber Tour'!$A$250:$G$312,6,FALSE)))</f>
        <v>0</v>
      </c>
      <c r="I84" s="33">
        <f>IF(ISNA(VLOOKUP($B84,'Timber Tour'!$A$317:$G$378,6,FALSE)),0,(VLOOKUP($B84,'Timber Tour'!$A$317:$G$378,6,FALSE)))</f>
        <v>0</v>
      </c>
      <c r="J84" s="73"/>
      <c r="K84" s="73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29">
        <v>0</v>
      </c>
      <c r="AI84" s="29">
        <v>0</v>
      </c>
      <c r="AJ84" s="48">
        <f>MAX(F84:AI84)</f>
        <v>101.57</v>
      </c>
      <c r="AK84" s="48">
        <f>LARGE(F84:AI84,2)</f>
        <v>35.479999999999997</v>
      </c>
      <c r="AL84" s="49">
        <f>LARGE(F84:AI84,3)</f>
        <v>0</v>
      </c>
      <c r="AM84" s="49">
        <f>LARGE(F84:AI84,4)</f>
        <v>0</v>
      </c>
      <c r="AN84" s="50">
        <f>SUM(AJ84:AM84)</f>
        <v>137.04999999999998</v>
      </c>
      <c r="AO84" s="75"/>
    </row>
    <row r="85" spans="1:41" ht="15.75" customHeight="1">
      <c r="A85" s="55">
        <f>RANK(AN85,AN$2:AN$177,0)</f>
        <v>84</v>
      </c>
      <c r="B85" s="18" t="str">
        <f>CONCATENATE(C85,D85)</f>
        <v>ANDREWSKylar</v>
      </c>
      <c r="C85" s="72" t="s">
        <v>262</v>
      </c>
      <c r="D85" s="72" t="s">
        <v>263</v>
      </c>
      <c r="E85" s="61" t="str">
        <f>IF(ISNA(VLOOKUP($B85,'Timber Tour'!$A$33:$G$201,7,FALSE)),0,(VLOOKUP($B85,'Timber Tour'!$A$33:$G$201,7,FALSE)))</f>
        <v>M16</v>
      </c>
      <c r="F85" s="33">
        <f>IF(ISNA(VLOOKUP($B85,'Timber Tour'!$A$135:$G$201,6,FALSE)),0,(VLOOKUP($B85,'Timber Tour'!$A$135:$G$201,6,FALSE)))</f>
        <v>17.96</v>
      </c>
      <c r="G85" s="33">
        <f>IF(ISNA(VLOOKUP($B85,'Timber Tour'!$A$33:$G$201,6,FALSE)),0,(VLOOKUP($B85,'Timber Tour'!$A$33:$G$201,6,FALSE)))</f>
        <v>31.35</v>
      </c>
      <c r="H85" s="33">
        <f>IF(ISNA(VLOOKUP($B85,'Timber Tour'!$A$250:$G$312,6,FALSE)),0,(VLOOKUP($B85,'Timber Tour'!$A$250:$G$312,6,FALSE)))</f>
        <v>35.479999999999997</v>
      </c>
      <c r="I85" s="33">
        <f>IF(ISNA(VLOOKUP($B85,'Timber Tour'!$A$317:$G$378,6,FALSE)),0,(VLOOKUP($B85,'Timber Tour'!$A$317:$G$378,6,FALSE)))</f>
        <v>51.42</v>
      </c>
      <c r="J85" s="73"/>
      <c r="K85" s="73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29">
        <v>0</v>
      </c>
      <c r="AI85" s="29">
        <v>0</v>
      </c>
      <c r="AJ85" s="48">
        <f>MAX(F85:AI85)</f>
        <v>51.42</v>
      </c>
      <c r="AK85" s="48">
        <f>LARGE(F85:AI85,2)</f>
        <v>35.479999999999997</v>
      </c>
      <c r="AL85" s="49">
        <f>LARGE(F85:AI85,3)</f>
        <v>31.35</v>
      </c>
      <c r="AM85" s="49">
        <f>LARGE(F85:AI85,4)</f>
        <v>17.96</v>
      </c>
      <c r="AN85" s="50">
        <f>SUM(AJ85:AM85)</f>
        <v>136.21</v>
      </c>
      <c r="AO85" s="75"/>
    </row>
    <row r="86" spans="1:41" ht="15.75" customHeight="1">
      <c r="A86" s="55">
        <f>RANK(AN86,AN$2:AN$177,0)</f>
        <v>85</v>
      </c>
      <c r="B86" s="18" t="str">
        <f>CONCATENATE(C86,D86)</f>
        <v>STIRLINGGarrett</v>
      </c>
      <c r="C86" s="72" t="s">
        <v>264</v>
      </c>
      <c r="D86" s="72" t="s">
        <v>265</v>
      </c>
      <c r="E86" s="61" t="str">
        <f>IF(ISNA(VLOOKUP($B86,'Timber Tour'!$A$33:$G$201,7,FALSE)),0,(VLOOKUP($B86,'Timber Tour'!$A$33:$G$201,7,FALSE)))</f>
        <v>M16</v>
      </c>
      <c r="F86" s="33">
        <f>IF(ISNA(VLOOKUP($B86,'Timber Tour'!$A$135:$G$201,6,FALSE)),0,(VLOOKUP($B86,'Timber Tour'!$A$135:$G$201,6,FALSE)))</f>
        <v>29.46</v>
      </c>
      <c r="G86" s="33">
        <f>IF(ISNA(VLOOKUP($B86,'Timber Tour'!$A$33:$G$201,6,FALSE)),0,(VLOOKUP($B86,'Timber Tour'!$A$33:$G$201,6,FALSE)))</f>
        <v>20.329999999999998</v>
      </c>
      <c r="H86" s="33">
        <f>IF(ISNA(VLOOKUP($B86,'Timber Tour'!$A$250:$G$312,6,FALSE)),0,(VLOOKUP($B86,'Timber Tour'!$A$250:$G$312,6,FALSE)))</f>
        <v>17.96</v>
      </c>
      <c r="I86" s="33">
        <f>IF(ISNA(VLOOKUP($B86,'Timber Tour'!$A$317:$G$378,6,FALSE)),0,(VLOOKUP($B86,'Timber Tour'!$A$317:$G$378,6,FALSE)))</f>
        <v>65.86</v>
      </c>
      <c r="J86" s="73"/>
      <c r="K86" s="73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29">
        <v>0</v>
      </c>
      <c r="AI86" s="29">
        <v>0</v>
      </c>
      <c r="AJ86" s="48">
        <f>MAX(F86:AI86)</f>
        <v>65.86</v>
      </c>
      <c r="AK86" s="48">
        <f>LARGE(F86:AI86,2)</f>
        <v>29.46</v>
      </c>
      <c r="AL86" s="49">
        <f>LARGE(F86:AI86,3)</f>
        <v>20.329999999999998</v>
      </c>
      <c r="AM86" s="49">
        <f>LARGE(F86:AI86,4)</f>
        <v>17.96</v>
      </c>
      <c r="AN86" s="50">
        <f>SUM(AJ86:AM86)</f>
        <v>133.60999999999999</v>
      </c>
      <c r="AO86" s="75"/>
    </row>
    <row r="87" spans="1:41" ht="15.75" customHeight="1">
      <c r="A87" s="55">
        <f>RANK(AN87,AN$2:AN$177,0)</f>
        <v>86</v>
      </c>
      <c r="B87" s="18" t="str">
        <f>CONCATENATE(C87,D87)</f>
        <v>VAN SCHALMBrandon</v>
      </c>
      <c r="C87" s="191" t="s">
        <v>266</v>
      </c>
      <c r="D87" s="191" t="s">
        <v>267</v>
      </c>
      <c r="E87" s="61" t="str">
        <f>IF(ISNA(VLOOKUP($B87,'Timber Tour'!$A$33:$G$201,7,FALSE)),0,(VLOOKUP($B87,'Timber Tour'!$A$33:$G$201,7,FALSE)))</f>
        <v>M16</v>
      </c>
      <c r="F87" s="33">
        <f>IF(ISNA(VLOOKUP($B87,'Timber Tour'!$A$135:$G$201,6,FALSE)),0,(VLOOKUP($B87,'Timber Tour'!$A$135:$G$201,6,FALSE)))</f>
        <v>33.35</v>
      </c>
      <c r="G87" s="33">
        <f>IF(ISNA(VLOOKUP($B87,'Timber Tour'!$A$33:$G$201,6,FALSE)),0,(VLOOKUP($B87,'Timber Tour'!$A$33:$G$201,6,FALSE)))</f>
        <v>70.069999999999993</v>
      </c>
      <c r="H87" s="33">
        <f>IF(ISNA(VLOOKUP($B87,'Timber Tour'!$A$250:$G$312,6,FALSE)),0,(VLOOKUP($B87,'Timber Tour'!$A$250:$G$312,6,FALSE)))</f>
        <v>0</v>
      </c>
      <c r="I87" s="33">
        <f>IF(ISNA(VLOOKUP($B87,'Timber Tour'!$A$317:$G$378,6,FALSE)),0,(VLOOKUP($B87,'Timber Tour'!$A$317:$G$378,6,FALSE)))</f>
        <v>29.46</v>
      </c>
      <c r="J87" s="58"/>
      <c r="K87" s="58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29">
        <v>0</v>
      </c>
      <c r="AI87" s="29">
        <v>0</v>
      </c>
      <c r="AJ87" s="48">
        <f>MAX(F87:AI87)</f>
        <v>70.069999999999993</v>
      </c>
      <c r="AK87" s="48">
        <f>LARGE(F87:AI87,2)</f>
        <v>33.35</v>
      </c>
      <c r="AL87" s="49">
        <f>LARGE(F87:AI87,3)</f>
        <v>29.46</v>
      </c>
      <c r="AM87" s="49">
        <f>LARGE(F87:AI87,4)</f>
        <v>0</v>
      </c>
      <c r="AN87" s="50">
        <f>SUM(AJ87:AM87)</f>
        <v>132.88</v>
      </c>
      <c r="AO87" s="51"/>
    </row>
    <row r="88" spans="1:41" ht="15.75" customHeight="1">
      <c r="A88" s="55">
        <f>RANK(AN88,AN$2:AN$177,0)</f>
        <v>87</v>
      </c>
      <c r="B88" s="18" t="str">
        <f>CONCATENATE(C88,D88)</f>
        <v>MARTINLev</v>
      </c>
      <c r="C88" s="19" t="s">
        <v>234</v>
      </c>
      <c r="D88" s="19" t="s">
        <v>268</v>
      </c>
      <c r="E88" s="61" t="str">
        <f>IF(ISNA(VLOOKUP($B88,'Timber Tour'!$A$250:$G$312,7,FALSE)),0,(VLOOKUP($B88,'Timber Tour'!$A$250:$G$312,7,FALSE)))</f>
        <v>M14</v>
      </c>
      <c r="F88" s="33">
        <f>IF(ISNA(VLOOKUP($B88,'Timber Tour'!$A$135:$G$201,6,FALSE)),0,(VLOOKUP($B88,'Timber Tour'!$A$135:$G$201,6,FALSE)))</f>
        <v>0</v>
      </c>
      <c r="G88" s="33">
        <f>IF(ISNA(VLOOKUP($B88,'Timber Tour'!$A$33:$G$201,6,FALSE)),0,(VLOOKUP($B88,'Timber Tour'!$A$33:$G$201,6,FALSE)))</f>
        <v>0</v>
      </c>
      <c r="H88" s="33">
        <f>IF(ISNA(VLOOKUP($B88,'Timber Tour'!$A$250:$G$312,6,FALSE)),0,(VLOOKUP($B88,'Timber Tour'!$A$250:$G$312,6,FALSE)))</f>
        <v>54.71</v>
      </c>
      <c r="I88" s="33">
        <f>IF(ISNA(VLOOKUP($B88,'Timber Tour'!$A$317:$G$378,6,FALSE)),0,(VLOOKUP($B88,'Timber Tour'!$A$317:$G$378,6,FALSE)))</f>
        <v>74.540000000000006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29">
        <v>0</v>
      </c>
      <c r="AI88" s="29">
        <v>0</v>
      </c>
      <c r="AJ88" s="48">
        <f>MAX(F88:AI88)</f>
        <v>74.540000000000006</v>
      </c>
      <c r="AK88" s="48">
        <f>LARGE(F88:AI88,2)</f>
        <v>54.71</v>
      </c>
      <c r="AL88" s="49">
        <f>LARGE(F88:AI88,3)</f>
        <v>0</v>
      </c>
      <c r="AM88" s="49">
        <f>LARGE(F88:AI88,4)</f>
        <v>0</v>
      </c>
      <c r="AN88" s="50">
        <f>SUM(AJ88:AM88)</f>
        <v>129.25</v>
      </c>
      <c r="AO88" s="51"/>
    </row>
    <row r="89" spans="1:41" ht="15.75" customHeight="1">
      <c r="A89" s="55">
        <f>RANK(AN89,AN$2:AN$177,0)</f>
        <v>88</v>
      </c>
      <c r="B89" s="18" t="str">
        <f>CONCATENATE(C89,D89)</f>
        <v>CRUIKSHANKLars</v>
      </c>
      <c r="C89" s="19" t="s">
        <v>269</v>
      </c>
      <c r="D89" s="19" t="s">
        <v>270</v>
      </c>
      <c r="E89" s="61" t="str">
        <f>IF(ISNA(VLOOKUP($B89,'Timber Tour'!$A$250:$G$312,7,FALSE)),0,(VLOOKUP($B89,'Timber Tour'!$A$250:$G$312,7,FALSE)))</f>
        <v>M14</v>
      </c>
      <c r="F89" s="33">
        <f>IF(ISNA(VLOOKUP($B89,'Timber Tour'!$A$135:$G$201,6,FALSE)),0,(VLOOKUP($B89,'Timber Tour'!$A$135:$G$201,6,FALSE)))</f>
        <v>0</v>
      </c>
      <c r="G89" s="33">
        <f>IF(ISNA(VLOOKUP($B89,'Timber Tour'!$A$33:$G$201,6,FALSE)),0,(VLOOKUP($B89,'Timber Tour'!$A$33:$G$201,6,FALSE)))</f>
        <v>0</v>
      </c>
      <c r="H89" s="33">
        <f>IF(ISNA(VLOOKUP($B89,'Timber Tour'!$A$250:$G$312,6,FALSE)),0,(VLOOKUP($B89,'Timber Tour'!$A$250:$G$312,6,FALSE)))</f>
        <v>29.46</v>
      </c>
      <c r="I89" s="33">
        <f>IF(ISNA(VLOOKUP($B89,'Timber Tour'!$A$317:$G$378,6,FALSE)),0,(VLOOKUP($B89,'Timber Tour'!$A$317:$G$378,6,FALSE)))</f>
        <v>89.74</v>
      </c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29">
        <v>0</v>
      </c>
      <c r="AI89" s="29">
        <v>0</v>
      </c>
      <c r="AJ89" s="48">
        <f>MAX(F89:AI89)</f>
        <v>89.74</v>
      </c>
      <c r="AK89" s="48">
        <f>LARGE(F89:AI89,2)</f>
        <v>29.46</v>
      </c>
      <c r="AL89" s="49">
        <f>LARGE(F89:AI89,3)</f>
        <v>0</v>
      </c>
      <c r="AM89" s="49">
        <f>LARGE(F89:AI89,4)</f>
        <v>0</v>
      </c>
      <c r="AN89" s="50">
        <f>SUM(AJ89:AM89)</f>
        <v>119.19999999999999</v>
      </c>
      <c r="AO89" s="51"/>
    </row>
    <row r="90" spans="1:41" ht="15.75" customHeight="1">
      <c r="A90" s="55">
        <f>RANK(AN90,AN$2:AN$177,0)</f>
        <v>89</v>
      </c>
      <c r="B90" s="18" t="str">
        <f>CONCATENATE(C90,D90)</f>
        <v>KIMMINSConnor</v>
      </c>
      <c r="C90" s="19" t="s">
        <v>271</v>
      </c>
      <c r="D90" s="19" t="s">
        <v>191</v>
      </c>
      <c r="E90" s="61" t="str">
        <f>IF(ISNA(VLOOKUP($B90,'Timber Tour'!$A$33:$G$201,7,FALSE)),0,(VLOOKUP($B90,'Timber Tour'!$A$33:$G$201,7,FALSE)))</f>
        <v>M14</v>
      </c>
      <c r="F90" s="33">
        <f>IF(ISNA(VLOOKUP($B90,'Timber Tour'!$A$135:$G$201,6,FALSE)),0,(VLOOKUP($B90,'Timber Tour'!$A$135:$G$201,6,FALSE)))</f>
        <v>20.329999999999998</v>
      </c>
      <c r="G90" s="33">
        <f>IF(ISNA(VLOOKUP($B90,'Timber Tour'!$A$33:$G$201,6,FALSE)),0,(VLOOKUP($B90,'Timber Tour'!$A$33:$G$201,6,FALSE)))</f>
        <v>89.74</v>
      </c>
      <c r="H90" s="33">
        <f>IF(ISNA(VLOOKUP($B90,'Timber Tour'!$A$250:$G$312,6,FALSE)),0,(VLOOKUP($B90,'Timber Tour'!$A$250:$G$312,6,FALSE)))</f>
        <v>0</v>
      </c>
      <c r="I90" s="33">
        <f>IF(ISNA(VLOOKUP($B90,'Timber Tour'!$A$317:$G$378,6,FALSE)),0,(VLOOKUP($B90,'Timber Tour'!$A$317:$G$378,6,FALSE)))</f>
        <v>0</v>
      </c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29">
        <v>0</v>
      </c>
      <c r="AI90" s="29">
        <v>0</v>
      </c>
      <c r="AJ90" s="48">
        <f>MAX(F90:AI90)</f>
        <v>89.74</v>
      </c>
      <c r="AK90" s="48">
        <f>LARGE(F90:AI90,2)</f>
        <v>20.329999999999998</v>
      </c>
      <c r="AL90" s="49">
        <f>LARGE(F90:AI90,3)</f>
        <v>0</v>
      </c>
      <c r="AM90" s="49">
        <f>LARGE(F90:AI90,4)</f>
        <v>0</v>
      </c>
      <c r="AN90" s="50">
        <f>SUM(AJ90:AM90)</f>
        <v>110.07</v>
      </c>
      <c r="AO90" s="62"/>
    </row>
    <row r="91" spans="1:41" ht="15.75" customHeight="1">
      <c r="A91" s="55">
        <f>RANK(AN91,AN$2:AN$177,0)</f>
        <v>90</v>
      </c>
      <c r="B91" s="18" t="str">
        <f>CONCATENATE(C91,D91)</f>
        <v>BOUMARhett</v>
      </c>
      <c r="C91" s="72" t="s">
        <v>272</v>
      </c>
      <c r="D91" s="72" t="s">
        <v>273</v>
      </c>
      <c r="E91" s="61" t="str">
        <f>IF(ISNA(VLOOKUP($B91,'Timber Tour'!$A$33:$G$201,7,FALSE)),0,(VLOOKUP($B91,'Timber Tour'!$A$33:$G$201,7,FALSE)))</f>
        <v>M16</v>
      </c>
      <c r="F91" s="33">
        <f>IF(ISNA(VLOOKUP($B91,'Timber Tour'!$A$135:$G$201,6,FALSE)),0,(VLOOKUP($B91,'Timber Tour'!$A$135:$G$201,6,FALSE)))</f>
        <v>0</v>
      </c>
      <c r="G91" s="33">
        <f>IF(ISNA(VLOOKUP($B91,'Timber Tour'!$A$33:$G$201,6,FALSE)),0,(VLOOKUP($B91,'Timber Tour'!$A$33:$G$201,6,FALSE)))</f>
        <v>0</v>
      </c>
      <c r="H91" s="33">
        <f>IF(ISNA(VLOOKUP($B91,'Timber Tour'!$A$250:$G$312,6,FALSE)),0,(VLOOKUP($B91,'Timber Tour'!$A$250:$G$312,6,FALSE)))</f>
        <v>45.44</v>
      </c>
      <c r="I91" s="33">
        <f>IF(ISNA(VLOOKUP($B91,'Timber Tour'!$A$317:$G$378,6,FALSE)),0,(VLOOKUP($B91,'Timber Tour'!$A$317:$G$378,6,FALSE)))</f>
        <v>54.71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29">
        <v>0</v>
      </c>
      <c r="AI91" s="29">
        <v>0</v>
      </c>
      <c r="AJ91" s="48">
        <f>MAX(F91:AI91)</f>
        <v>54.71</v>
      </c>
      <c r="AK91" s="48">
        <f>LARGE(F91:AI91,2)</f>
        <v>45.44</v>
      </c>
      <c r="AL91" s="49">
        <f>LARGE(F91:AI91,3)</f>
        <v>0</v>
      </c>
      <c r="AM91" s="49">
        <f>LARGE(F91:AI91,4)</f>
        <v>0</v>
      </c>
      <c r="AN91" s="50">
        <f>SUM(AJ91:AM91)</f>
        <v>100.15</v>
      </c>
      <c r="AO91" s="70"/>
    </row>
    <row r="92" spans="1:41" ht="15.75" customHeight="1">
      <c r="A92" s="55">
        <f>RANK(AN92,AN$2:AN$177,0)</f>
        <v>91</v>
      </c>
      <c r="B92" s="18" t="str">
        <f>CONCATENATE(C92,D92)</f>
        <v>YEORaleigh</v>
      </c>
      <c r="C92" s="19" t="s">
        <v>274</v>
      </c>
      <c r="D92" s="19" t="s">
        <v>275</v>
      </c>
      <c r="E92" s="61" t="str">
        <f>IF(ISNA(VLOOKUP($B92,'Timber Tour'!$A$250:$G$312,7,FALSE)),0,(VLOOKUP($B92,'Timber Tour'!$A$250:$G$312,7,FALSE)))</f>
        <v>M16</v>
      </c>
      <c r="F92" s="33">
        <f>IF(ISNA(VLOOKUP($B92,'Timber Tour'!$A$135:$G$201,6,FALSE)),0,(VLOOKUP($B92,'Timber Tour'!$A$135:$G$201,6,FALSE)))</f>
        <v>0</v>
      </c>
      <c r="G92" s="33">
        <f>IF(ISNA(VLOOKUP($B92,'Timber Tour'!$A$33:$G$201,6,FALSE)),0,(VLOOKUP($B92,'Timber Tour'!$A$33:$G$201,6,FALSE)))</f>
        <v>0</v>
      </c>
      <c r="H92" s="33">
        <f>IF(ISNA(VLOOKUP($B92,'Timber Tour'!$A$250:$G$312,6,FALSE)),0,(VLOOKUP($B92,'Timber Tour'!$A$250:$G$312,6,FALSE)))</f>
        <v>42.71</v>
      </c>
      <c r="I92" s="33">
        <f>IF(ISNA(VLOOKUP($B92,'Timber Tour'!$A$317:$G$378,6,FALSE)),0,(VLOOKUP($B92,'Timber Tour'!$A$317:$G$378,6,FALSE)))</f>
        <v>48.34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29">
        <v>0</v>
      </c>
      <c r="AI92" s="29">
        <v>0</v>
      </c>
      <c r="AJ92" s="48">
        <f>MAX(F92:AI92)</f>
        <v>48.34</v>
      </c>
      <c r="AK92" s="48">
        <f>LARGE(F92:AI92,2)</f>
        <v>42.71</v>
      </c>
      <c r="AL92" s="49">
        <f>LARGE(F92:AI92,3)</f>
        <v>0</v>
      </c>
      <c r="AM92" s="49">
        <f>LARGE(F92:AI92,4)</f>
        <v>0</v>
      </c>
      <c r="AN92" s="50">
        <f>SUM(AJ92:AM92)</f>
        <v>91.050000000000011</v>
      </c>
      <c r="AO92" s="83"/>
    </row>
    <row r="93" spans="1:41" ht="15.75" customHeight="1">
      <c r="A93" s="55">
        <f>RANK(AN93,AN$2:AN$177,0)</f>
        <v>92</v>
      </c>
      <c r="B93" s="18" t="str">
        <f>CONCATENATE(C93,D93)</f>
        <v>THOMPSONJack</v>
      </c>
      <c r="C93" s="19" t="s">
        <v>276</v>
      </c>
      <c r="D93" s="19" t="s">
        <v>193</v>
      </c>
      <c r="E93" s="61" t="str">
        <f>IF(ISNA(VLOOKUP($B93,'Timber Tour'!$A$33:$G$201,7,FALSE)),0,(VLOOKUP($B93,'Timber Tour'!$A$33:$G$201,7,FALSE)))</f>
        <v>M16</v>
      </c>
      <c r="F93" s="33">
        <f>IF(ISNA(VLOOKUP($B93,'Timber Tour'!$A$135:$G$201,6,FALSE)),0,(VLOOKUP($B93,'Timber Tour'!$A$135:$G$201,6,FALSE)))</f>
        <v>42.71</v>
      </c>
      <c r="G93" s="33">
        <f>IF(ISNA(VLOOKUP($B93,'Timber Tour'!$A$33:$G$201,6,FALSE)),0,(VLOOKUP($B93,'Timber Tour'!$A$33:$G$201,6,FALSE)))</f>
        <v>45.44</v>
      </c>
      <c r="H93" s="33">
        <f>IF(ISNA(VLOOKUP($B93,'Timber Tour'!$A$250:$G$312,6,FALSE)),0,(VLOOKUP($B93,'Timber Tour'!$A$250:$G$312,6,FALSE)))</f>
        <v>0</v>
      </c>
      <c r="I93" s="33">
        <f>IF(ISNA(VLOOKUP($B93,'Timber Tour'!$A$317:$G$378,6,FALSE)),0,(VLOOKUP($B93,'Timber Tour'!$A$317:$G$378,6,FALSE)))</f>
        <v>0</v>
      </c>
      <c r="J93" s="194"/>
      <c r="K93" s="194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29">
        <v>0</v>
      </c>
      <c r="AI93" s="29">
        <v>0</v>
      </c>
      <c r="AJ93" s="48">
        <f>MAX(F93:AI93)</f>
        <v>45.44</v>
      </c>
      <c r="AK93" s="48">
        <f>LARGE(F93:AI93,2)</f>
        <v>42.71</v>
      </c>
      <c r="AL93" s="49">
        <f>LARGE(F93:AI93,3)</f>
        <v>0</v>
      </c>
      <c r="AM93" s="49">
        <f>LARGE(F93:AI93,4)</f>
        <v>0</v>
      </c>
      <c r="AN93" s="50">
        <f>SUM(AJ93:AM93)</f>
        <v>88.15</v>
      </c>
      <c r="AO93" s="190"/>
    </row>
    <row r="94" spans="1:41" ht="15.75" customHeight="1">
      <c r="A94" s="55">
        <f>RANK(AN94,AN$2:AN$177,0)</f>
        <v>93</v>
      </c>
      <c r="B94" s="18" t="str">
        <f>CONCATENATE(C94,D94)</f>
        <v>COLBECKAmbrose</v>
      </c>
      <c r="C94" s="19" t="s">
        <v>277</v>
      </c>
      <c r="D94" s="19" t="s">
        <v>278</v>
      </c>
      <c r="E94" s="61" t="str">
        <f>IF(ISNA(VLOOKUP($B94,'Timber Tour'!$A$33:$G$201,7,FALSE)),0,(VLOOKUP($B94,'Timber Tour'!$A$33:$G$201,7,FALSE)))</f>
        <v>M14</v>
      </c>
      <c r="F94" s="33">
        <f>IF(ISNA(VLOOKUP($B94,'Timber Tour'!$A$135:$G$201,6,FALSE)),0,(VLOOKUP($B94,'Timber Tour'!$A$135:$G$201,6,FALSE)))</f>
        <v>37.74</v>
      </c>
      <c r="G94" s="33">
        <f>IF(ISNA(VLOOKUP($B94,'Timber Tour'!$A$33:$G$201,6,FALSE)),0,(VLOOKUP($B94,'Timber Tour'!$A$33:$G$201,6,FALSE)))</f>
        <v>42.71</v>
      </c>
      <c r="H94" s="33">
        <f>IF(ISNA(VLOOKUP($B94,'Timber Tour'!$A$250:$G$312,6,FALSE)),0,(VLOOKUP($B94,'Timber Tour'!$A$250:$G$312,6,FALSE)))</f>
        <v>0</v>
      </c>
      <c r="I94" s="33">
        <f>IF(ISNA(VLOOKUP($B94,'Timber Tour'!$A$317:$G$378,6,FALSE)),0,(VLOOKUP($B94,'Timber Tour'!$A$317:$G$378,6,FALSE)))</f>
        <v>0</v>
      </c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29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29">
        <v>0</v>
      </c>
      <c r="AI94" s="29">
        <v>0</v>
      </c>
      <c r="AJ94" s="48">
        <f>MAX(F94:AI94)</f>
        <v>42.71</v>
      </c>
      <c r="AK94" s="48">
        <f>LARGE(F94:AI94,2)</f>
        <v>37.74</v>
      </c>
      <c r="AL94" s="49">
        <f>LARGE(F94:AI94,3)</f>
        <v>0</v>
      </c>
      <c r="AM94" s="49">
        <f>LARGE(F94:AI94,4)</f>
        <v>0</v>
      </c>
      <c r="AN94" s="50">
        <f>SUM(AJ94:AM94)</f>
        <v>80.45</v>
      </c>
      <c r="AO94" s="193"/>
    </row>
    <row r="95" spans="1:41" ht="15.75" customHeight="1">
      <c r="A95" s="55">
        <f>RANK(AN95,AN$2:AN$177,0)</f>
        <v>94</v>
      </c>
      <c r="B95" s="18" t="str">
        <f>CONCATENATE(C95,D95)</f>
        <v>HELVOIGTOliver</v>
      </c>
      <c r="C95" s="72" t="s">
        <v>92</v>
      </c>
      <c r="D95" s="72" t="s">
        <v>166</v>
      </c>
      <c r="E95" s="191" t="str">
        <f>IF(ISNA(VLOOKUP($B95,'Timber Tour'!$A$33:$G$201,7,FALSE)),0,(VLOOKUP($B95,'Timber Tour'!$A$33:$G$201,7,FALSE)))</f>
        <v>M18</v>
      </c>
      <c r="F95" s="33">
        <f>IF(ISNA(VLOOKUP($B95,'Timber Tour'!$A$135:$G$201,6,FALSE)),0,(VLOOKUP($B95,'Timber Tour'!$A$135:$G$201,6,FALSE)))</f>
        <v>16.88</v>
      </c>
      <c r="G95" s="33">
        <f>IF(ISNA(VLOOKUP($B95,'Timber Tour'!$A$33:$G$201,6,FALSE)),0,(VLOOKUP($B95,'Timber Tour'!$A$33:$G$201,6,FALSE)))</f>
        <v>33.35</v>
      </c>
      <c r="H95" s="33">
        <f>IF(ISNA(VLOOKUP($B95,'Timber Tour'!$A$250:$G$312,6,FALSE)),0,(VLOOKUP($B95,'Timber Tour'!$A$250:$G$312,6,FALSE)))</f>
        <v>0</v>
      </c>
      <c r="I95" s="33">
        <f>IF(ISNA(VLOOKUP($B95,'Timber Tour'!$A$317:$G$378,6,FALSE)),0,(VLOOKUP($B95,'Timber Tour'!$A$317:$G$378,6,FALSE)))</f>
        <v>27.7</v>
      </c>
      <c r="J95" s="195"/>
      <c r="K95" s="195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29">
        <v>0</v>
      </c>
      <c r="AI95" s="29">
        <v>0</v>
      </c>
      <c r="AJ95" s="48">
        <f>MAX(F95:AI95)</f>
        <v>33.35</v>
      </c>
      <c r="AK95" s="48">
        <f>LARGE(F95:AI95,2)</f>
        <v>27.7</v>
      </c>
      <c r="AL95" s="49">
        <f>LARGE(F95:AI95,3)</f>
        <v>16.88</v>
      </c>
      <c r="AM95" s="49">
        <f>LARGE(F95:AI95,4)</f>
        <v>0</v>
      </c>
      <c r="AN95" s="50">
        <f>SUM(AJ95:AM95)</f>
        <v>77.929999999999993</v>
      </c>
      <c r="AO95" s="198"/>
    </row>
    <row r="96" spans="1:41" ht="15.75" customHeight="1">
      <c r="A96" s="189">
        <f>RANK(AN96,AN$2:AN$177,0)</f>
        <v>95</v>
      </c>
      <c r="B96" s="18" t="str">
        <f>CONCATENATE(C96,D96)</f>
        <v>MACDONALDJude</v>
      </c>
      <c r="C96" s="197" t="s">
        <v>243</v>
      </c>
      <c r="D96" s="197" t="s">
        <v>167</v>
      </c>
      <c r="E96" s="191" t="str">
        <f>IF(ISNA(VLOOKUP($B96,'Timber Tour'!$A$33:$G$201,7,FALSE)),0,(VLOOKUP($B96,'Timber Tour'!$A$33:$G$201,7,FALSE)))</f>
        <v>M14</v>
      </c>
      <c r="F96" s="33">
        <f>IF(ISNA(VLOOKUP($B96,'Timber Tour'!$A$135:$G$201,6,FALSE)),0,(VLOOKUP($B96,'Timber Tour'!$A$135:$G$201,6,FALSE)))</f>
        <v>40.15</v>
      </c>
      <c r="G96" s="33">
        <f>IF(ISNA(VLOOKUP($B96,'Timber Tour'!$A$33:$G$201,6,FALSE)),0,(VLOOKUP($B96,'Timber Tour'!$A$33:$G$201,6,FALSE)))</f>
        <v>27.7</v>
      </c>
      <c r="H96" s="33">
        <f>IF(ISNA(VLOOKUP($B96,'Timber Tour'!$A$250:$G$312,6,FALSE)),0,(VLOOKUP($B96,'Timber Tour'!$A$250:$G$312,6,FALSE)))</f>
        <v>0</v>
      </c>
      <c r="I96" s="33">
        <f>IF(ISNA(VLOOKUP($B96,'Timber Tour'!$A$317:$G$378,6,FALSE)),0,(VLOOKUP($B96,'Timber Tour'!$A$317:$G$378,6,FALSE)))</f>
        <v>0</v>
      </c>
      <c r="J96" s="195"/>
      <c r="K96" s="195"/>
      <c r="L96" s="198"/>
      <c r="M96" s="198"/>
      <c r="N96" s="198"/>
      <c r="O96" s="198"/>
      <c r="P96" s="84"/>
      <c r="Q96" s="198"/>
      <c r="R96" s="198"/>
      <c r="S96" s="198"/>
      <c r="T96" s="84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29">
        <v>0</v>
      </c>
      <c r="AI96" s="29">
        <v>0</v>
      </c>
      <c r="AJ96" s="48">
        <f>MAX(F96:AI96)</f>
        <v>40.15</v>
      </c>
      <c r="AK96" s="48">
        <f>LARGE(F96:AI96,2)</f>
        <v>27.7</v>
      </c>
      <c r="AL96" s="49">
        <f>LARGE(F96:AI96,3)</f>
        <v>0</v>
      </c>
      <c r="AM96" s="49">
        <f>LARGE(F96:AI96,4)</f>
        <v>0</v>
      </c>
      <c r="AN96" s="50">
        <f>SUM(AJ96:AM96)</f>
        <v>67.849999999999994</v>
      </c>
      <c r="AO96" s="198"/>
    </row>
    <row r="97" spans="1:41" ht="15.75" customHeight="1">
      <c r="A97" s="189">
        <f>RANK(AN97,AN$2:AN$177,0)</f>
        <v>96</v>
      </c>
      <c r="B97" s="18" t="str">
        <f>CONCATENATE(C97,D97)</f>
        <v>ISAACKeegan</v>
      </c>
      <c r="C97" s="19" t="s">
        <v>279</v>
      </c>
      <c r="D97" s="19" t="s">
        <v>280</v>
      </c>
      <c r="E97" s="61" t="str">
        <f>IF(ISNA(VLOOKUP($B97,'Timber Tour'!$A$250:$G$312,7,FALSE)),0,(VLOOKUP($B97,'Timber Tour'!$A$250:$G$312,7,FALSE)))</f>
        <v>M16</v>
      </c>
      <c r="F97" s="33">
        <f>IF(ISNA(VLOOKUP($B97,'Timber Tour'!$A$135:$G$201,6,FALSE)),0,(VLOOKUP($B97,'Timber Tour'!$A$135:$G$201,6,FALSE)))</f>
        <v>0</v>
      </c>
      <c r="G97" s="33">
        <f>IF(ISNA(VLOOKUP($B97,'Timber Tour'!$A$33:$G$201,6,FALSE)),0,(VLOOKUP($B97,'Timber Tour'!$A$33:$G$201,6,FALSE)))</f>
        <v>0</v>
      </c>
      <c r="H97" s="33">
        <f>IF(ISNA(VLOOKUP($B97,'Timber Tour'!$A$250:$G$312,6,FALSE)),0,(VLOOKUP($B97,'Timber Tour'!$A$250:$G$312,6,FALSE)))</f>
        <v>26.04</v>
      </c>
      <c r="I97" s="33">
        <f>IF(ISNA(VLOOKUP($B97,'Timber Tour'!$A$317:$G$378,6,FALSE)),0,(VLOOKUP($B97,'Timber Tour'!$A$317:$G$378,6,FALSE)))</f>
        <v>40.15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>
        <v>0</v>
      </c>
      <c r="AI97" s="29">
        <v>0</v>
      </c>
      <c r="AJ97" s="48">
        <f>MAX(F97:AI97)</f>
        <v>40.15</v>
      </c>
      <c r="AK97" s="48">
        <f>LARGE(F97:AI97,2)</f>
        <v>26.04</v>
      </c>
      <c r="AL97" s="49">
        <f>LARGE(F97:AI97,3)</f>
        <v>0</v>
      </c>
      <c r="AM97" s="49">
        <f>LARGE(F97:AI97,4)</f>
        <v>0</v>
      </c>
      <c r="AN97" s="50">
        <f>SUM(AJ97:AM97)</f>
        <v>66.19</v>
      </c>
      <c r="AO97" s="193"/>
    </row>
    <row r="98" spans="1:41" ht="15.75" customHeight="1">
      <c r="A98" s="55">
        <f>RANK(AN98,AN$2:AN$177,0)</f>
        <v>97</v>
      </c>
      <c r="B98" s="18" t="str">
        <f>CONCATENATE(C98,D98)</f>
        <v>HAYESFinley</v>
      </c>
      <c r="C98" s="197" t="s">
        <v>199</v>
      </c>
      <c r="D98" s="197" t="s">
        <v>281</v>
      </c>
      <c r="E98" s="61" t="str">
        <f>IF(ISNA(VLOOKUP($B98,'Timber Tour'!$A$33:$G$201,7,FALSE)),0,(VLOOKUP($B98,'Timber Tour'!$A$33:$G$201,7,FALSE)))</f>
        <v>M16</v>
      </c>
      <c r="F98" s="33">
        <f>IF(ISNA(VLOOKUP($B98,'Timber Tour'!$A$135:$G$201,6,FALSE)),0,(VLOOKUP($B98,'Timber Tour'!$A$135:$G$201,6,FALSE)))</f>
        <v>0</v>
      </c>
      <c r="G98" s="33">
        <f>IF(ISNA(VLOOKUP($B98,'Timber Tour'!$A$33:$G$201,6,FALSE)),0,(VLOOKUP($B98,'Timber Tour'!$A$33:$G$201,6,FALSE)))</f>
        <v>0</v>
      </c>
      <c r="H98" s="33">
        <f>IF(ISNA(VLOOKUP($B98,'Timber Tour'!$A$250:$G$312,6,FALSE)),0,(VLOOKUP($B98,'Timber Tour'!$A$250:$G$312,6,FALSE)))</f>
        <v>40.15</v>
      </c>
      <c r="I98" s="33">
        <f>IF(ISNA(VLOOKUP($B98,'Timber Tour'!$A$317:$G$378,6,FALSE)),0,(VLOOKUP($B98,'Timber Tour'!$A$317:$G$378,6,FALSE)))</f>
        <v>21.62</v>
      </c>
      <c r="J98" s="195"/>
      <c r="K98" s="195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29">
        <v>0</v>
      </c>
      <c r="AI98" s="29">
        <v>0</v>
      </c>
      <c r="AJ98" s="48">
        <f>MAX(F98:AI98)</f>
        <v>40.15</v>
      </c>
      <c r="AK98" s="48">
        <f>LARGE(F98:AI98,2)</f>
        <v>21.62</v>
      </c>
      <c r="AL98" s="49">
        <f>LARGE(F98:AI98,3)</f>
        <v>0</v>
      </c>
      <c r="AM98" s="49">
        <f>LARGE(F98:AI98,4)</f>
        <v>0</v>
      </c>
      <c r="AN98" s="50">
        <f>SUM(AJ98:AM98)</f>
        <v>61.769999999999996</v>
      </c>
      <c r="AO98" s="198"/>
    </row>
    <row r="99" spans="1:41" ht="15.75" customHeight="1">
      <c r="A99" s="55">
        <f>RANK(AN99,AN$2:AN$177,0)</f>
        <v>98</v>
      </c>
      <c r="B99" s="18" t="str">
        <f>CONCATENATE(C99,D99)</f>
        <v>NICKERSONOliver</v>
      </c>
      <c r="C99" s="191" t="s">
        <v>282</v>
      </c>
      <c r="D99" s="191" t="s">
        <v>166</v>
      </c>
      <c r="E99" s="61" t="str">
        <f>IF(ISNA(VLOOKUP($B99,'Timber Tour'!$A$250:$G$312,7,FALSE)),0,(VLOOKUP($B99,'Timber Tour'!$A$250:$G$312,7,FALSE)))</f>
        <v>M16</v>
      </c>
      <c r="F99" s="33">
        <f>IF(ISNA(VLOOKUP($B99,'Timber Tour'!$A$135:$G$201,6,FALSE)),0,(VLOOKUP($B99,'Timber Tour'!$A$135:$G$201,6,FALSE)))</f>
        <v>0</v>
      </c>
      <c r="G99" s="33">
        <f>IF(ISNA(VLOOKUP($B99,'Timber Tour'!$A$33:$G$201,6,FALSE)),0,(VLOOKUP($B99,'Timber Tour'!$A$33:$G$201,6,FALSE)))</f>
        <v>0</v>
      </c>
      <c r="H99" s="33">
        <f>IF(ISNA(VLOOKUP($B99,'Timber Tour'!$A$250:$G$312,6,FALSE)),0,(VLOOKUP($B99,'Timber Tour'!$A$250:$G$312,6,FALSE)))</f>
        <v>29.46</v>
      </c>
      <c r="I99" s="33">
        <f>IF(ISNA(VLOOKUP($B99,'Timber Tour'!$A$317:$G$378,6,FALSE)),0,(VLOOKUP($B99,'Timber Tour'!$A$317:$G$378,6,FALSE)))</f>
        <v>29.46</v>
      </c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29">
        <v>0</v>
      </c>
      <c r="AI99" s="29">
        <v>0</v>
      </c>
      <c r="AJ99" s="48">
        <f>MAX(F99:AI99)</f>
        <v>29.46</v>
      </c>
      <c r="AK99" s="48">
        <f>LARGE(F99:AI99,2)</f>
        <v>29.46</v>
      </c>
      <c r="AL99" s="49">
        <f>LARGE(F99:AI99,3)</f>
        <v>0</v>
      </c>
      <c r="AM99" s="49">
        <f>LARGE(F99:AI99,4)</f>
        <v>0</v>
      </c>
      <c r="AN99" s="50">
        <f>SUM(AJ99:AM99)</f>
        <v>58.92</v>
      </c>
      <c r="AO99" s="193"/>
    </row>
    <row r="100" spans="1:41" ht="15.75" customHeight="1">
      <c r="A100" s="55">
        <f>RANK(AN100,AN$2:AN$177,0)</f>
        <v>99</v>
      </c>
      <c r="B100" s="18" t="str">
        <f>CONCATENATE(C100,D100)</f>
        <v>DRYBOROUGHBen</v>
      </c>
      <c r="C100" s="19" t="s">
        <v>283</v>
      </c>
      <c r="D100" s="19" t="s">
        <v>204</v>
      </c>
      <c r="E100" s="191" t="str">
        <f>IF(ISNA(VLOOKUP($B100,'Timber Tour'!$A$250:$G$312,7,FALSE)),0,(VLOOKUP($B100,'Timber Tour'!$A$250:$G$312,7,FALSE)))</f>
        <v>M14</v>
      </c>
      <c r="F100" s="33">
        <f>IF(ISNA(VLOOKUP($B100,'Timber Tour'!$A$135:$G$201,6,FALSE)),0,(VLOOKUP($B100,'Timber Tour'!$A$135:$G$201,6,FALSE)))</f>
        <v>0</v>
      </c>
      <c r="G100" s="33">
        <f>IF(ISNA(VLOOKUP($B100,'Timber Tour'!$A$33:$G$201,6,FALSE)),0,(VLOOKUP($B100,'Timber Tour'!$A$33:$G$201,6,FALSE)))</f>
        <v>0</v>
      </c>
      <c r="H100" s="33">
        <f>IF(ISNA(VLOOKUP($B100,'Timber Tour'!$A$250:$G$312,6,FALSE)),0,(VLOOKUP($B100,'Timber Tour'!$A$250:$G$312,6,FALSE)))</f>
        <v>20.329999999999998</v>
      </c>
      <c r="I100" s="33">
        <f>IF(ISNA(VLOOKUP($B100,'Timber Tour'!$A$317:$G$378,6,FALSE)),0,(VLOOKUP($B100,'Timber Tour'!$A$317:$G$378,6,FALSE)))</f>
        <v>35.479999999999997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>
        <v>0</v>
      </c>
      <c r="AI100" s="29">
        <v>0</v>
      </c>
      <c r="AJ100" s="48">
        <f>MAX(F100:AI100)</f>
        <v>35.479999999999997</v>
      </c>
      <c r="AK100" s="48">
        <f>LARGE(F100:AI100,2)</f>
        <v>20.329999999999998</v>
      </c>
      <c r="AL100" s="49">
        <f>LARGE(F100:AI100,3)</f>
        <v>0</v>
      </c>
      <c r="AM100" s="49">
        <f>LARGE(F100:AI100,4)</f>
        <v>0</v>
      </c>
      <c r="AN100" s="50">
        <f>SUM(AJ100:AM100)</f>
        <v>55.809999999999995</v>
      </c>
      <c r="AO100" s="193"/>
    </row>
    <row r="101" spans="1:41" ht="15.75" customHeight="1">
      <c r="A101" s="55">
        <f>RANK(AN101,AN$2:AN$177,0)</f>
        <v>100</v>
      </c>
      <c r="B101" s="18" t="str">
        <f>CONCATENATE(C101,D101)</f>
        <v>WANNAMAKERHunter</v>
      </c>
      <c r="C101" s="191" t="s">
        <v>284</v>
      </c>
      <c r="D101" s="191" t="s">
        <v>211</v>
      </c>
      <c r="E101" s="191" t="str">
        <f>IF(ISNA(VLOOKUP($B101,'Timber Tour'!$A$250:$G$312,7,FALSE)),0,(VLOOKUP($B101,'Timber Tour'!$A$250:$G$312,7,FALSE)))</f>
        <v>M14</v>
      </c>
      <c r="F101" s="33">
        <f>IF(ISNA(VLOOKUP($B101,'Timber Tour'!$A$135:$G$201,6,FALSE)),0,(VLOOKUP($B101,'Timber Tour'!$A$135:$G$201,6,FALSE)))</f>
        <v>0</v>
      </c>
      <c r="G101" s="33">
        <f>IF(ISNA(VLOOKUP($B101,'Timber Tour'!$A$33:$G$201,6,FALSE)),0,(VLOOKUP($B101,'Timber Tour'!$A$33:$G$201,6,FALSE)))</f>
        <v>0</v>
      </c>
      <c r="H101" s="33">
        <f>IF(ISNA(VLOOKUP($B101,'Timber Tour'!$A$250:$G$312,6,FALSE)),0,(VLOOKUP($B101,'Timber Tour'!$A$250:$G$312,6,FALSE)))</f>
        <v>27.7</v>
      </c>
      <c r="I101" s="33">
        <f>IF(ISNA(VLOOKUP($B101,'Timber Tour'!$A$317:$G$378,6,FALSE)),0,(VLOOKUP($B101,'Timber Tour'!$A$317:$G$378,6,FALSE)))</f>
        <v>26.04</v>
      </c>
      <c r="J101" s="193"/>
      <c r="K101" s="193"/>
      <c r="L101" s="193"/>
      <c r="M101" s="193"/>
      <c r="N101" s="29"/>
      <c r="O101" s="29"/>
      <c r="P101" s="193"/>
      <c r="Q101" s="193"/>
      <c r="R101" s="193"/>
      <c r="S101" s="193"/>
      <c r="T101" s="193"/>
      <c r="U101" s="193"/>
      <c r="V101" s="193"/>
      <c r="W101" s="29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29">
        <v>0</v>
      </c>
      <c r="AI101" s="29">
        <v>0</v>
      </c>
      <c r="AJ101" s="48">
        <f>MAX(F101:AI101)</f>
        <v>27.7</v>
      </c>
      <c r="AK101" s="48">
        <f>LARGE(F101:AI101,2)</f>
        <v>26.04</v>
      </c>
      <c r="AL101" s="49">
        <f>LARGE(F101:AI101,3)</f>
        <v>0</v>
      </c>
      <c r="AM101" s="49">
        <f>LARGE(F101:AI101,4)</f>
        <v>0</v>
      </c>
      <c r="AN101" s="50">
        <f>SUM(AJ101:AM101)</f>
        <v>53.739999999999995</v>
      </c>
      <c r="AO101" s="193"/>
    </row>
    <row r="102" spans="1:41" ht="15.75" customHeight="1">
      <c r="A102" s="55">
        <f>RANK(AN102,AN$2:AN$177,0)</f>
        <v>101</v>
      </c>
      <c r="B102" s="18" t="str">
        <f>CONCATENATE(C102,D102)</f>
        <v>HYDEEvan</v>
      </c>
      <c r="C102" s="72" t="s">
        <v>285</v>
      </c>
      <c r="D102" s="72" t="s">
        <v>133</v>
      </c>
      <c r="E102" s="191" t="str">
        <f>IF(ISNA(VLOOKUP($B102,'Timber Tour'!$A$33:$G$201,7,FALSE)),0,(VLOOKUP($B102,'Timber Tour'!$A$33:$G$201,7,FALSE)))</f>
        <v>M16</v>
      </c>
      <c r="F102" s="33">
        <f>IF(ISNA(VLOOKUP($B102,'Timber Tour'!$A$135:$G$201,6,FALSE)),0,(VLOOKUP($B102,'Timber Tour'!$A$135:$G$201,6,FALSE)))</f>
        <v>23</v>
      </c>
      <c r="G102" s="33">
        <f>IF(ISNA(VLOOKUP($B102,'Timber Tour'!$A$33:$G$201,6,FALSE)),0,(VLOOKUP($B102,'Timber Tour'!$A$33:$G$201,6,FALSE)))</f>
        <v>29.46</v>
      </c>
      <c r="H102" s="33">
        <f>IF(ISNA(VLOOKUP($B102,'Timber Tour'!$A$250:$G$312,6,FALSE)),0,(VLOOKUP($B102,'Timber Tour'!$A$250:$G$312,6,FALSE)))</f>
        <v>0</v>
      </c>
      <c r="I102" s="33">
        <f>IF(ISNA(VLOOKUP($B102,'Timber Tour'!$A$317:$G$378,6,FALSE)),0,(VLOOKUP($B102,'Timber Tour'!$A$317:$G$378,6,FALSE)))</f>
        <v>0</v>
      </c>
      <c r="J102" s="79"/>
      <c r="K102" s="79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29">
        <v>0</v>
      </c>
      <c r="AI102" s="29">
        <v>0</v>
      </c>
      <c r="AJ102" s="48">
        <f>MAX(F102:AI102)</f>
        <v>29.46</v>
      </c>
      <c r="AK102" s="48">
        <f>LARGE(F102:AI102,2)</f>
        <v>23</v>
      </c>
      <c r="AL102" s="49">
        <f>LARGE(F102:AI102,3)</f>
        <v>0</v>
      </c>
      <c r="AM102" s="49">
        <f>LARGE(F102:AI102,4)</f>
        <v>0</v>
      </c>
      <c r="AN102" s="50">
        <f>SUM(AJ102:AM102)</f>
        <v>52.46</v>
      </c>
      <c r="AO102" s="198"/>
    </row>
    <row r="103" spans="1:41" ht="15.75" customHeight="1">
      <c r="A103" s="55">
        <f>RANK(AN103,AN$2:AN$177,0)</f>
        <v>102</v>
      </c>
      <c r="B103" s="18" t="str">
        <f>CONCATENATE(C103,D103)</f>
        <v>MARKLETriggs</v>
      </c>
      <c r="C103" s="197" t="s">
        <v>286</v>
      </c>
      <c r="D103" s="197" t="s">
        <v>287</v>
      </c>
      <c r="E103" s="191" t="str">
        <f>IF(ISNA(VLOOKUP($B103,'Timber Tour'!$A$33:$G$201,7,FALSE)),0,(VLOOKUP($B103,'Timber Tour'!$A$33:$G$201,7,FALSE)))</f>
        <v>M14</v>
      </c>
      <c r="F103" s="33">
        <f>IF(ISNA(VLOOKUP($B103,'Timber Tour'!$A$135:$G$201,6,FALSE)),0,(VLOOKUP($B103,'Timber Tour'!$A$135:$G$201,6,FALSE)))</f>
        <v>29.46</v>
      </c>
      <c r="G103" s="33">
        <f>IF(ISNA(VLOOKUP($B103,'Timber Tour'!$A$33:$G$201,6,FALSE)),0,(VLOOKUP($B103,'Timber Tour'!$A$33:$G$201,6,FALSE)))</f>
        <v>21.62</v>
      </c>
      <c r="H103" s="33">
        <f>IF(ISNA(VLOOKUP($B103,'Timber Tour'!$A$250:$G$312,6,FALSE)),0,(VLOOKUP($B103,'Timber Tour'!$A$250:$G$312,6,FALSE)))</f>
        <v>0</v>
      </c>
      <c r="I103" s="33">
        <f>IF(ISNA(VLOOKUP($B103,'Timber Tour'!$A$317:$G$378,6,FALSE)),0,(VLOOKUP($B103,'Timber Tour'!$A$317:$G$378,6,FALSE)))</f>
        <v>0</v>
      </c>
      <c r="J103" s="195"/>
      <c r="K103" s="195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29">
        <v>0</v>
      </c>
      <c r="AI103" s="29">
        <v>0</v>
      </c>
      <c r="AJ103" s="48">
        <f>MAX(F103:AI103)</f>
        <v>29.46</v>
      </c>
      <c r="AK103" s="48">
        <f>LARGE(F103:AI103,2)</f>
        <v>21.62</v>
      </c>
      <c r="AL103" s="49">
        <f>LARGE(F103:AI103,3)</f>
        <v>0</v>
      </c>
      <c r="AM103" s="49">
        <f>LARGE(F103:AI103,4)</f>
        <v>0</v>
      </c>
      <c r="AN103" s="50">
        <f>SUM(AJ103:AM103)</f>
        <v>51.08</v>
      </c>
      <c r="AO103" s="198"/>
    </row>
    <row r="104" spans="1:41" ht="15.75" customHeight="1">
      <c r="A104" s="189">
        <f>RANK(AN104,AN$2:AN$177,0)</f>
        <v>103</v>
      </c>
      <c r="B104" s="18" t="str">
        <f>CONCATENATE(C104,D104)</f>
        <v>JORDANLee</v>
      </c>
      <c r="C104" s="72" t="s">
        <v>253</v>
      </c>
      <c r="D104" s="72" t="s">
        <v>288</v>
      </c>
      <c r="E104" s="191" t="str">
        <f>IF(ISNA(VLOOKUP($B104,'Timber Tour'!$A$33:$G$201,7,FALSE)),0,(VLOOKUP($B104,'Timber Tour'!$A$33:$G$201,7,FALSE)))</f>
        <v>M14</v>
      </c>
      <c r="F104" s="33">
        <f>IF(ISNA(VLOOKUP($B104,'Timber Tour'!$A$135:$G$201,6,FALSE)),0,(VLOOKUP($B104,'Timber Tour'!$A$135:$G$201,6,FALSE)))</f>
        <v>21.62</v>
      </c>
      <c r="G104" s="33">
        <f>IF(ISNA(VLOOKUP($B104,'Timber Tour'!$A$33:$G$201,6,FALSE)),0,(VLOOKUP($B104,'Timber Tour'!$A$33:$G$201,6,FALSE)))</f>
        <v>17.96</v>
      </c>
      <c r="H104" s="33">
        <f>IF(ISNA(VLOOKUP($B104,'Timber Tour'!$A$250:$G$312,6,FALSE)),0,(VLOOKUP($B104,'Timber Tour'!$A$250:$G$312,6,FALSE)))</f>
        <v>0</v>
      </c>
      <c r="I104" s="33">
        <f>IF(ISNA(VLOOKUP($B104,'Timber Tour'!$A$317:$G$378,6,FALSE)),0,(VLOOKUP($B104,'Timber Tour'!$A$317:$G$378,6,FALSE)))</f>
        <v>0</v>
      </c>
      <c r="J104" s="79"/>
      <c r="K104" s="79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29">
        <v>0</v>
      </c>
      <c r="AI104" s="29">
        <v>0</v>
      </c>
      <c r="AJ104" s="48">
        <f>MAX(F104:AI104)</f>
        <v>21.62</v>
      </c>
      <c r="AK104" s="48">
        <f>LARGE(F104:AI104,2)</f>
        <v>17.96</v>
      </c>
      <c r="AL104" s="49">
        <f>LARGE(F104:AI104,3)</f>
        <v>0</v>
      </c>
      <c r="AM104" s="49">
        <f>LARGE(F104:AI104,4)</f>
        <v>0</v>
      </c>
      <c r="AN104" s="50">
        <f>SUM(AJ104:AM104)</f>
        <v>39.58</v>
      </c>
      <c r="AO104" s="198"/>
    </row>
    <row r="105" spans="1:41" ht="15.75" customHeight="1">
      <c r="A105" s="55">
        <f>RANK(AN105,AN$2:AN$177,0)</f>
        <v>104</v>
      </c>
      <c r="B105" s="18" t="str">
        <f>CONCATENATE(C105,D105)</f>
        <v>MARTINFindley</v>
      </c>
      <c r="C105" s="19" t="s">
        <v>234</v>
      </c>
      <c r="D105" s="19" t="s">
        <v>289</v>
      </c>
      <c r="E105" s="191" t="str">
        <f>IF(ISNA(VLOOKUP($B105,'Timber Tour'!$A$250:$G$312,7,FALSE)),0,(VLOOKUP($B105,'Timber Tour'!$A$250:$G$312,7,FALSE)))</f>
        <v>M16</v>
      </c>
      <c r="F105" s="33">
        <f>IF(ISNA(VLOOKUP($B105,'Timber Tour'!$A$135:$G$201,6,FALSE)),0,(VLOOKUP($B105,'Timber Tour'!$A$135:$G$201,6,FALSE)))</f>
        <v>0</v>
      </c>
      <c r="G105" s="33">
        <f>IF(ISNA(VLOOKUP($B105,'Timber Tour'!$A$33:$G$201,6,FALSE)),0,(VLOOKUP($B105,'Timber Tour'!$A$33:$G$201,6,FALSE)))</f>
        <v>0</v>
      </c>
      <c r="H105" s="33">
        <f>IF(ISNA(VLOOKUP($B105,'Timber Tour'!$A$250:$G$312,6,FALSE)),0,(VLOOKUP($B105,'Timber Tour'!$A$250:$G$312,6,FALSE)))</f>
        <v>16.88</v>
      </c>
      <c r="I105" s="33">
        <f>IF(ISNA(VLOOKUP($B105,'Timber Tour'!$A$317:$G$378,6,FALSE)),0,(VLOOKUP($B105,'Timber Tour'!$A$317:$G$378,6,FALSE)))</f>
        <v>20.329999999999998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>
        <v>0</v>
      </c>
      <c r="AI105" s="29">
        <v>0</v>
      </c>
      <c r="AJ105" s="48">
        <f>MAX(F105:AI105)</f>
        <v>20.329999999999998</v>
      </c>
      <c r="AK105" s="48">
        <f>LARGE(F105:AI105,2)</f>
        <v>16.88</v>
      </c>
      <c r="AL105" s="49">
        <f>LARGE(F105:AI105,3)</f>
        <v>0</v>
      </c>
      <c r="AM105" s="49">
        <f>LARGE(F105:AI105,4)</f>
        <v>0</v>
      </c>
      <c r="AN105" s="50">
        <f>SUM(AJ105:AM105)</f>
        <v>37.209999999999994</v>
      </c>
      <c r="AO105" s="193"/>
    </row>
    <row r="106" spans="1:41" ht="15.75" customHeight="1">
      <c r="A106" s="189">
        <f>RANK(AN106,AN$2:AN$177,0)</f>
        <v>105</v>
      </c>
      <c r="B106" s="18" t="str">
        <f>CONCATENATE(C106,D106)</f>
        <v>YOUCKZenin</v>
      </c>
      <c r="C106" s="197" t="s">
        <v>290</v>
      </c>
      <c r="D106" s="197" t="s">
        <v>291</v>
      </c>
      <c r="E106" s="191" t="str">
        <f>IF(ISNA(VLOOKUP($B106,'Timber Tour'!$A$33:$G$201,7,FALSE)),0,(VLOOKUP($B106,'Timber Tour'!$A$33:$G$201,7,FALSE)))</f>
        <v>M16</v>
      </c>
      <c r="F106" s="33">
        <f>IF(ISNA(VLOOKUP($B106,'Timber Tour'!$A$135:$G$201,6,FALSE)),0,(VLOOKUP($B106,'Timber Tour'!$A$135:$G$201,6,FALSE)))</f>
        <v>0</v>
      </c>
      <c r="G106" s="33">
        <f>IF(ISNA(VLOOKUP($B106,'Timber Tour'!$A$33:$G$201,6,FALSE)),0,(VLOOKUP($B106,'Timber Tour'!$A$33:$G$201,6,FALSE)))</f>
        <v>19.11</v>
      </c>
      <c r="H106" s="33">
        <f>IF(ISNA(VLOOKUP($B106,'Timber Tour'!$A$250:$G$312,6,FALSE)),0,(VLOOKUP($B106,'Timber Tour'!$A$250:$G$312,6,FALSE)))</f>
        <v>0</v>
      </c>
      <c r="I106" s="33">
        <f>IF(ISNA(VLOOKUP($B106,'Timber Tour'!$A$317:$G$378,6,FALSE)),0,(VLOOKUP($B106,'Timber Tour'!$A$317:$G$378,6,FALSE)))</f>
        <v>0</v>
      </c>
      <c r="J106" s="195"/>
      <c r="K106" s="195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29">
        <v>0</v>
      </c>
      <c r="AI106" s="29">
        <v>0</v>
      </c>
      <c r="AJ106" s="48">
        <f>MAX(F106:AI106)</f>
        <v>19.11</v>
      </c>
      <c r="AK106" s="48">
        <f>LARGE(F106:AI106,2)</f>
        <v>0</v>
      </c>
      <c r="AL106" s="49">
        <f>LARGE(F106:AI106,3)</f>
        <v>0</v>
      </c>
      <c r="AM106" s="49">
        <f>LARGE(F106:AI106,4)</f>
        <v>0</v>
      </c>
      <c r="AN106" s="50">
        <f>SUM(AJ106:AM106)</f>
        <v>19.11</v>
      </c>
      <c r="AO106" s="198"/>
    </row>
    <row r="107" spans="1:41" ht="15.75" customHeight="1">
      <c r="A107" s="189">
        <f>RANK(AN107,AN$2:AN$177,0)</f>
        <v>106</v>
      </c>
      <c r="B107" s="18" t="str">
        <f>CONCATENATE(C107,D107)</f>
        <v>EndersPierce</v>
      </c>
      <c r="C107" s="19" t="s">
        <v>292</v>
      </c>
      <c r="D107" s="19" t="s">
        <v>293</v>
      </c>
      <c r="E107" s="191" t="s">
        <v>294</v>
      </c>
      <c r="F107" s="33">
        <f>IF(ISNA(VLOOKUP($B107,'Timber Tour'!$A$135:$G$201,6,FALSE)),0,(VLOOKUP($B107,'Timber Tour'!$A$135:$G$201,6,FALSE)))</f>
        <v>0</v>
      </c>
      <c r="G107" s="33">
        <f>IF(ISNA(VLOOKUP($B107,'Timber Tour'!$A$33:$G$201,6,FALSE)),0,(VLOOKUP($B107,'Timber Tour'!$A$33:$G$201,6,FALSE)))</f>
        <v>0</v>
      </c>
      <c r="H107" s="33">
        <f>IF(ISNA(VLOOKUP($B107,'Timber Tour'!$A$250:$G$312,6,FALSE)),0,(VLOOKUP($B107,'Timber Tour'!$A$250:$G$312,6,FALSE)))</f>
        <v>0</v>
      </c>
      <c r="I107" s="33">
        <f>IF(ISNA(VLOOKUP($B107,'Timber Tour'!$A$317:$G$378,6,FALSE)),0,(VLOOKUP($B107,'Timber Tour'!$A$317:$G$378,6,FALSE)))</f>
        <v>0</v>
      </c>
      <c r="J107" s="21"/>
      <c r="K107" s="21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>
        <v>0</v>
      </c>
      <c r="AG107" s="29">
        <v>0</v>
      </c>
      <c r="AH107" s="29">
        <v>0</v>
      </c>
      <c r="AI107" s="29">
        <v>0</v>
      </c>
      <c r="AJ107" s="48">
        <f>MAX(F107:AI107)</f>
        <v>0</v>
      </c>
      <c r="AK107" s="48">
        <f>LARGE(F107:AI107,2)</f>
        <v>0</v>
      </c>
      <c r="AL107" s="49">
        <f>LARGE(F107:AI107,3)</f>
        <v>0</v>
      </c>
      <c r="AM107" s="49">
        <f>LARGE(F107:AI107,4)</f>
        <v>0</v>
      </c>
      <c r="AN107" s="50">
        <f>SUM(AJ107:AM107)</f>
        <v>0</v>
      </c>
      <c r="AO107" s="190"/>
    </row>
    <row r="108" spans="1:41" ht="15.75" customHeight="1">
      <c r="A108" s="55">
        <f>RANK(AN108,AN$2:AN$177,0)</f>
        <v>106</v>
      </c>
      <c r="B108" s="18" t="str">
        <f>CONCATENATE(C108,D108)</f>
        <v>GermanaNoah</v>
      </c>
      <c r="C108" s="19" t="s">
        <v>295</v>
      </c>
      <c r="D108" s="19" t="s">
        <v>296</v>
      </c>
      <c r="E108" s="191" t="s">
        <v>159</v>
      </c>
      <c r="F108" s="33">
        <f>IF(ISNA(VLOOKUP($B108,'Timber Tour'!$A$135:$G$201,6,FALSE)),0,(VLOOKUP($B108,'Timber Tour'!$A$135:$G$201,6,FALSE)))</f>
        <v>0</v>
      </c>
      <c r="G108" s="33">
        <f>IF(ISNA(VLOOKUP($B108,'Timber Tour'!$A$33:$G$201,6,FALSE)),0,(VLOOKUP($B108,'Timber Tour'!$A$33:$G$201,6,FALSE)))</f>
        <v>0</v>
      </c>
      <c r="H108" s="33">
        <f>IF(ISNA(VLOOKUP($B108,'Timber Tour'!$A$250:$G$312,6,FALSE)),0,(VLOOKUP($B108,'Timber Tour'!$A$250:$G$312,6,FALSE)))</f>
        <v>0</v>
      </c>
      <c r="I108" s="33">
        <f>IF(ISNA(VLOOKUP($B108,'Timber Tour'!$A$317:$G$378,6,FALSE)),0,(VLOOKUP($B108,'Timber Tour'!$A$317:$G$378,6,FALSE)))</f>
        <v>0</v>
      </c>
      <c r="J108" s="21"/>
      <c r="K108" s="21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>
        <v>0</v>
      </c>
      <c r="AG108" s="29">
        <v>0</v>
      </c>
      <c r="AH108" s="29">
        <v>0</v>
      </c>
      <c r="AI108" s="29">
        <v>0</v>
      </c>
      <c r="AJ108" s="48">
        <f>MAX(F108:AI108)</f>
        <v>0</v>
      </c>
      <c r="AK108" s="48">
        <f>LARGE(F108:AI108,2)</f>
        <v>0</v>
      </c>
      <c r="AL108" s="49">
        <f>LARGE(F108:AI108,3)</f>
        <v>0</v>
      </c>
      <c r="AM108" s="49">
        <f>LARGE(F108:AI108,4)</f>
        <v>0</v>
      </c>
      <c r="AN108" s="50">
        <f>SUM(AJ108:AM108)</f>
        <v>0</v>
      </c>
      <c r="AO108" s="193"/>
    </row>
    <row r="109" spans="1:41" ht="15.75" customHeight="1">
      <c r="A109" s="55">
        <f>RANK(AN109,AN$2:AN$177,0)</f>
        <v>106</v>
      </c>
      <c r="B109" s="18" t="str">
        <f>CONCATENATE(C109,D109)</f>
        <v>PARCHERMicgill</v>
      </c>
      <c r="C109" s="197" t="s">
        <v>297</v>
      </c>
      <c r="D109" s="197" t="s">
        <v>298</v>
      </c>
      <c r="E109" s="191" t="str">
        <f>IF(ISNA(VLOOKUP($B109,'Timber Tour'!$A$33:$G$201,7,FALSE)),0,(VLOOKUP($B109,'Timber Tour'!$A$33:$G$201,7,FALSE)))</f>
        <v>M18</v>
      </c>
      <c r="F109" s="33">
        <f>IF(ISNA(VLOOKUP($B109,'Timber Tour'!$A$135:$G$201,6,FALSE)),0,(VLOOKUP($B109,'Timber Tour'!$A$135:$G$201,6,FALSE)))</f>
        <v>0</v>
      </c>
      <c r="G109" s="33">
        <f>IF(ISNA(VLOOKUP($B109,'Timber Tour'!$A$33:$G$201,6,FALSE)),0,(VLOOKUP($B109,'Timber Tour'!$A$33:$G$201,6,FALSE)))</f>
        <v>0</v>
      </c>
      <c r="H109" s="33">
        <f>IF(ISNA(VLOOKUP($B109,'Timber Tour'!$A$250:$G$312,6,FALSE)),0,(VLOOKUP($B109,'Timber Tour'!$A$250:$G$312,6,FALSE)))</f>
        <v>0</v>
      </c>
      <c r="I109" s="33">
        <f>IF(ISNA(VLOOKUP($B109,'Timber Tour'!$A$317:$G$378,6,FALSE)),0,(VLOOKUP($B109,'Timber Tour'!$A$317:$G$378,6,FALSE)))</f>
        <v>0</v>
      </c>
      <c r="J109" s="194"/>
      <c r="K109" s="194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29">
        <v>0</v>
      </c>
      <c r="AI109" s="193">
        <v>0</v>
      </c>
      <c r="AJ109" s="48">
        <f>MAX(F109:AI109)</f>
        <v>0</v>
      </c>
      <c r="AK109" s="48">
        <f>LARGE(F109:AI109,2)</f>
        <v>0</v>
      </c>
      <c r="AL109" s="49">
        <f>LARGE(F109:AI109,3)</f>
        <v>0</v>
      </c>
      <c r="AM109" s="49">
        <f>LARGE(F109:AI109,4)</f>
        <v>0</v>
      </c>
      <c r="AN109" s="50">
        <f>SUM(AJ109:AM109)</f>
        <v>0</v>
      </c>
      <c r="AO109" s="190"/>
    </row>
    <row r="110" spans="1:41" ht="15.75" customHeight="1">
      <c r="A110" s="55">
        <f>RANK(AN110,AN$2:AN$177,0)</f>
        <v>106</v>
      </c>
      <c r="B110" s="18" t="str">
        <f>CONCATENATE(C110,D110)</f>
        <v>SaxonBerry</v>
      </c>
      <c r="C110" s="18" t="s">
        <v>179</v>
      </c>
      <c r="D110" s="18" t="s">
        <v>299</v>
      </c>
      <c r="E110" s="190" t="s">
        <v>149</v>
      </c>
      <c r="F110" s="33">
        <f>IF(ISNA(VLOOKUP($B110,'Timber Tour'!$A$135:$G$201,6,FALSE)),0,(VLOOKUP($B110,'Timber Tour'!$A$135:$G$201,6,FALSE)))</f>
        <v>0</v>
      </c>
      <c r="G110" s="33">
        <f>IF(ISNA(VLOOKUP($B110,'Timber Tour'!$A$33:$G$201,6,FALSE)),0,(VLOOKUP($B110,'Timber Tour'!$A$33:$G$201,6,FALSE)))</f>
        <v>0</v>
      </c>
      <c r="H110" s="33">
        <f>IF(ISNA(VLOOKUP($B110,'Timber Tour'!$A$250:$G$312,6,FALSE)),0,(VLOOKUP($B110,'Timber Tour'!$A$250:$G$312,6,FALSE)))</f>
        <v>0</v>
      </c>
      <c r="I110" s="33">
        <f>IF(ISNA(VLOOKUP($B110,'Timber Tour'!$A$317:$G$378,6,FALSE)),0,(VLOOKUP($B110,'Timber Tour'!$A$317:$G$378,6,FALSE)))</f>
        <v>0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>
        <v>0</v>
      </c>
      <c r="AG110" s="29">
        <v>0</v>
      </c>
      <c r="AH110" s="29">
        <v>0</v>
      </c>
      <c r="AI110" s="29">
        <v>0</v>
      </c>
      <c r="AJ110" s="48">
        <f>MAX(F110:AI110)</f>
        <v>0</v>
      </c>
      <c r="AK110" s="48">
        <f>LARGE(F110:AI110,2)</f>
        <v>0</v>
      </c>
      <c r="AL110" s="49">
        <f>LARGE(F110:AI110,3)</f>
        <v>0</v>
      </c>
      <c r="AM110" s="49">
        <f>LARGE(F110:AI110,4)</f>
        <v>0</v>
      </c>
      <c r="AN110" s="50">
        <f>SUM(AJ110:AM110)</f>
        <v>0</v>
      </c>
      <c r="AO110" s="190"/>
    </row>
    <row r="111" spans="1:41" ht="15.75" customHeight="1">
      <c r="A111" s="55">
        <f>RANK(AN111,AN$2:AN$177,0)</f>
        <v>106</v>
      </c>
      <c r="B111" s="18" t="str">
        <f>CONCATENATE(C111,D111)</f>
        <v>SINGER-LOWRIEFinian</v>
      </c>
      <c r="C111" s="72" t="s">
        <v>300</v>
      </c>
      <c r="D111" s="72" t="s">
        <v>301</v>
      </c>
      <c r="E111" s="190"/>
      <c r="F111" s="33">
        <f>IF(ISNA(VLOOKUP($B111,'Timber Tour'!$A$135:$G$201,6,FALSE)),0,(VLOOKUP($B111,'Timber Tour'!$A$135:$G$201,6,FALSE)))</f>
        <v>0</v>
      </c>
      <c r="G111" s="33">
        <f>IF(ISNA(VLOOKUP($B111,'Timber Tour'!$A$33:$G$201,6,FALSE)),0,(VLOOKUP($B111,'Timber Tour'!$A$33:$G$201,6,FALSE)))</f>
        <v>0</v>
      </c>
      <c r="H111" s="33">
        <f>IF(ISNA(VLOOKUP($B111,'Timber Tour'!$A$250:$G$312,6,FALSE)),0,(VLOOKUP($B111,'Timber Tour'!$A$250:$G$312,6,FALSE)))</f>
        <v>0</v>
      </c>
      <c r="I111" s="33">
        <f>IF(ISNA(VLOOKUP($B111,'Timber Tour'!$A$317:$G$378,6,FALSE)),0,(VLOOKUP($B111,'Timber Tour'!$A$317:$G$378,6,FALSE)))</f>
        <v>0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>
        <v>0</v>
      </c>
      <c r="AI111" s="29">
        <v>0</v>
      </c>
      <c r="AJ111" s="48">
        <f>MAX(F111:AI111)</f>
        <v>0</v>
      </c>
      <c r="AK111" s="48">
        <f>LARGE(F111:AI111,2)</f>
        <v>0</v>
      </c>
      <c r="AL111" s="49">
        <f>LARGE(F111:AI111,3)</f>
        <v>0</v>
      </c>
      <c r="AM111" s="49">
        <f>LARGE(F111:AI111,4)</f>
        <v>0</v>
      </c>
      <c r="AN111" s="50">
        <f>SUM(AJ111:AM111)</f>
        <v>0</v>
      </c>
      <c r="AO111" s="190"/>
    </row>
    <row r="112" spans="1:41" ht="15.75" customHeight="1">
      <c r="A112" s="55">
        <f>RANK(AN112,AN$2:AN$177,0)</f>
        <v>106</v>
      </c>
      <c r="B112" s="18" t="str">
        <f>CONCATENATE(C112,D112)</f>
        <v>UNGERQuinn</v>
      </c>
      <c r="C112" s="72" t="s">
        <v>302</v>
      </c>
      <c r="D112" s="72" t="s">
        <v>303</v>
      </c>
      <c r="E112" s="191" t="str">
        <f>IF(ISNA(VLOOKUP($B112,'Timber Tour'!$A$33:$G$201,7,FALSE)),0,(VLOOKUP($B112,'Timber Tour'!$A$33:$G$201,7,FALSE)))</f>
        <v>M16</v>
      </c>
      <c r="F112" s="33">
        <f>IF(ISNA(VLOOKUP($B112,'Timber Tour'!$A$135:$G$201,6,FALSE)),0,(VLOOKUP($B112,'Timber Tour'!$A$135:$G$201,6,FALSE)))</f>
        <v>0</v>
      </c>
      <c r="G112" s="33">
        <f>IF(ISNA(VLOOKUP($B112,'Timber Tour'!$A$33:$G$201,6,FALSE)),0,(VLOOKUP($B112,'Timber Tour'!$A$33:$G$201,6,FALSE)))</f>
        <v>0</v>
      </c>
      <c r="H112" s="33">
        <f>IF(ISNA(VLOOKUP($B112,'Timber Tour'!$A$250:$G$312,6,FALSE)),0,(VLOOKUP($B112,'Timber Tour'!$A$250:$G$312,6,FALSE)))</f>
        <v>0</v>
      </c>
      <c r="I112" s="33">
        <f>IF(ISNA(VLOOKUP($B112,'Timber Tour'!$A$317:$G$378,6,FALSE)),0,(VLOOKUP($B112,'Timber Tour'!$A$317:$G$378,6,FALSE)))</f>
        <v>0</v>
      </c>
      <c r="J112" s="21"/>
      <c r="K112" s="21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>
        <v>0</v>
      </c>
      <c r="AI112" s="29">
        <v>0</v>
      </c>
      <c r="AJ112" s="48">
        <f>MAX(F112:AI112)</f>
        <v>0</v>
      </c>
      <c r="AK112" s="48">
        <f>LARGE(F112:AI112,2)</f>
        <v>0</v>
      </c>
      <c r="AL112" s="49">
        <f>LARGE(F112:AI112,3)</f>
        <v>0</v>
      </c>
      <c r="AM112" s="49">
        <f>LARGE(F112:AI112,4)</f>
        <v>0</v>
      </c>
      <c r="AN112" s="50">
        <f>SUM(AJ112:AM112)</f>
        <v>0</v>
      </c>
      <c r="AO112" s="193"/>
    </row>
    <row r="113" spans="1:41" ht="15.75" customHeight="1">
      <c r="A113" s="55">
        <f>RANK(AN113,AN$2:AN$177,0)</f>
        <v>106</v>
      </c>
      <c r="B113" s="18" t="str">
        <f>CONCATENATE(C113,D113)</f>
        <v>WOODAndrew</v>
      </c>
      <c r="C113" s="72" t="s">
        <v>304</v>
      </c>
      <c r="D113" s="72" t="s">
        <v>177</v>
      </c>
      <c r="E113" s="191" t="str">
        <f>IF(ISNA(VLOOKUP($B113,'Timber Tour'!$A$33:$G$201,7,FALSE)),0,(VLOOKUP($B113,'Timber Tour'!$A$33:$G$201,7,FALSE)))</f>
        <v>M18</v>
      </c>
      <c r="F113" s="33">
        <f>IF(ISNA(VLOOKUP($B113,'Timber Tour'!$A$135:$G$201,6,FALSE)),0,(VLOOKUP($B113,'Timber Tour'!$A$135:$G$201,6,FALSE)))</f>
        <v>0</v>
      </c>
      <c r="G113" s="33">
        <f>IF(ISNA(VLOOKUP($B113,'Timber Tour'!$A$33:$G$201,6,FALSE)),0,(VLOOKUP($B113,'Timber Tour'!$A$33:$G$201,6,FALSE)))</f>
        <v>0</v>
      </c>
      <c r="H113" s="33">
        <f>IF(ISNA(VLOOKUP($B113,'Timber Tour'!$A$250:$G$312,6,FALSE)),0,(VLOOKUP($B113,'Timber Tour'!$A$250:$G$312,6,FALSE)))</f>
        <v>0</v>
      </c>
      <c r="I113" s="33">
        <f>IF(ISNA(VLOOKUP($B113,'Timber Tour'!$A$317:$G$378,6,FALSE)),0,(VLOOKUP($B113,'Timber Tour'!$A$317:$G$378,6,FALSE)))</f>
        <v>0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>
        <v>0</v>
      </c>
      <c r="AI113" s="29">
        <v>0</v>
      </c>
      <c r="AJ113" s="48">
        <f>MAX(F113:AI113)</f>
        <v>0</v>
      </c>
      <c r="AK113" s="48">
        <f>LARGE(F113:AI113,2)</f>
        <v>0</v>
      </c>
      <c r="AL113" s="49">
        <f>LARGE(F113:AI113,3)</f>
        <v>0</v>
      </c>
      <c r="AM113" s="49">
        <f>LARGE(F113:AI113,4)</f>
        <v>0</v>
      </c>
      <c r="AN113" s="50">
        <f>SUM(AJ113:AM113)</f>
        <v>0</v>
      </c>
      <c r="AO113" s="193"/>
    </row>
    <row r="114" spans="1:41" ht="15.75" customHeight="1">
      <c r="A114" s="17"/>
      <c r="B114" s="18" t="str">
        <f>CONCATENATE(C114,D114)</f>
        <v/>
      </c>
      <c r="C114" s="37"/>
      <c r="D114" s="37"/>
      <c r="E114" s="19"/>
      <c r="F114" s="21"/>
      <c r="G114" s="21"/>
      <c r="H114" s="21"/>
      <c r="I114" s="21"/>
      <c r="J114" s="21"/>
      <c r="K114" s="21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>
        <v>0</v>
      </c>
      <c r="AG114" s="29">
        <v>0</v>
      </c>
      <c r="AH114" s="29">
        <v>0</v>
      </c>
      <c r="AI114" s="29">
        <v>0</v>
      </c>
      <c r="AJ114" s="48">
        <f>MAX(F114:AI114)</f>
        <v>0</v>
      </c>
      <c r="AK114" s="48"/>
      <c r="AL114" s="49"/>
      <c r="AM114" s="49"/>
      <c r="AN114" s="50"/>
      <c r="AO114" s="18"/>
    </row>
    <row r="115" spans="1:41" ht="15.75" customHeight="1">
      <c r="A115" s="17"/>
      <c r="B115" s="18" t="str">
        <f>CONCATENATE(C115,D115)</f>
        <v/>
      </c>
      <c r="C115" s="37"/>
      <c r="D115" s="37"/>
      <c r="E115" s="19"/>
      <c r="F115" s="21">
        <f>SUM(F2:F114)</f>
        <v>10573.849999999999</v>
      </c>
      <c r="G115" s="21">
        <f>SUM(G2:G114)</f>
        <v>10573.85</v>
      </c>
      <c r="H115" s="21">
        <f>SUM(H2:H114)</f>
        <v>10573.849999999997</v>
      </c>
      <c r="I115" s="21">
        <f>SUM(I2:I114)</f>
        <v>10573.85</v>
      </c>
      <c r="J115" s="21">
        <f>SUM(J2:J114)</f>
        <v>0</v>
      </c>
      <c r="K115" s="21">
        <f>SUM(K2:K114)</f>
        <v>0</v>
      </c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>
        <v>0</v>
      </c>
      <c r="AG115" s="29">
        <v>0</v>
      </c>
      <c r="AH115" s="29">
        <v>0</v>
      </c>
      <c r="AI115" s="29">
        <v>0</v>
      </c>
      <c r="AJ115" s="48">
        <f>MAX(F115:AI115)</f>
        <v>10573.85</v>
      </c>
      <c r="AK115" s="48">
        <f>LARGE(F115:AI115,2)</f>
        <v>10573.85</v>
      </c>
      <c r="AL115" s="49">
        <f>LARGE(F115:AI115,3)</f>
        <v>10573.849999999999</v>
      </c>
      <c r="AM115" s="49">
        <f>LARGE(F115:AI115,4)</f>
        <v>10573.849999999997</v>
      </c>
      <c r="AN115" s="50"/>
      <c r="AO115" s="29"/>
    </row>
    <row r="116" spans="1:41" ht="15.75" customHeight="1">
      <c r="A116" s="17"/>
      <c r="B116" s="18" t="str">
        <f>CONCATENATE(C116,D116)</f>
        <v/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49"/>
      <c r="AK116" s="49"/>
      <c r="AL116" s="49"/>
      <c r="AM116" s="49"/>
      <c r="AN116" s="50"/>
      <c r="AO116" s="18"/>
    </row>
    <row r="117" spans="1:41" ht="15.75" customHeight="1">
      <c r="A117" s="17"/>
      <c r="B117" s="18" t="str">
        <f>CONCATENATE(C117,D117)</f>
        <v/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49"/>
      <c r="AK117" s="49"/>
      <c r="AL117" s="49"/>
      <c r="AM117" s="49"/>
      <c r="AN117" s="50"/>
      <c r="AO117" s="18"/>
    </row>
    <row r="118" spans="1:41" ht="15.75" customHeight="1">
      <c r="A118" s="17"/>
      <c r="B118" s="18" t="str">
        <f>CONCATENATE(C118,D118)</f>
        <v/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49"/>
      <c r="AK118" s="49"/>
      <c r="AL118" s="49"/>
      <c r="AM118" s="49"/>
      <c r="AN118" s="50"/>
      <c r="AO118" s="18"/>
    </row>
    <row r="119" spans="1:41" ht="15.75" customHeight="1">
      <c r="A119" s="17"/>
      <c r="B119" s="19"/>
      <c r="C119" s="19"/>
      <c r="D119" s="19"/>
      <c r="E119" s="26"/>
      <c r="F119" s="26"/>
      <c r="G119" s="26"/>
      <c r="H119" s="26"/>
      <c r="I119" s="26"/>
      <c r="J119" s="26"/>
      <c r="K119" s="26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48"/>
      <c r="AK119" s="49"/>
      <c r="AL119" s="49"/>
      <c r="AM119" s="49"/>
      <c r="AN119" s="50"/>
      <c r="AO119" s="29"/>
    </row>
    <row r="120" spans="1:41" ht="15.75" customHeight="1">
      <c r="A120" s="17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49"/>
      <c r="AK120" s="48"/>
      <c r="AL120" s="49"/>
      <c r="AM120" s="49"/>
      <c r="AN120" s="50"/>
      <c r="AO120" s="18"/>
    </row>
    <row r="121" spans="1:41" ht="15.75" customHeight="1">
      <c r="A121" s="17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49"/>
      <c r="AK121" s="49"/>
      <c r="AL121" s="49"/>
      <c r="AM121" s="49"/>
      <c r="AN121" s="50"/>
      <c r="AO121" s="18"/>
    </row>
    <row r="122" spans="1:41" ht="15.75" customHeight="1">
      <c r="A122" s="17"/>
      <c r="B122" s="19"/>
      <c r="C122" s="19"/>
      <c r="D122" s="19"/>
      <c r="E122" s="85"/>
      <c r="F122" s="85"/>
      <c r="G122" s="85"/>
      <c r="H122" s="85"/>
      <c r="I122" s="85"/>
      <c r="J122" s="85"/>
      <c r="K122" s="85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48"/>
      <c r="AK122" s="49"/>
      <c r="AL122" s="49"/>
      <c r="AM122" s="49"/>
      <c r="AN122" s="50"/>
      <c r="AO122" s="29"/>
    </row>
    <row r="123" spans="1:41" ht="15.75" customHeight="1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49"/>
      <c r="AK123" s="49"/>
      <c r="AL123" s="49"/>
      <c r="AM123" s="49"/>
      <c r="AN123" s="50"/>
      <c r="AO123" s="18"/>
    </row>
    <row r="124" spans="1:41" ht="15.75" customHeight="1">
      <c r="A124" s="17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48"/>
      <c r="AK124" s="49"/>
      <c r="AL124" s="49"/>
      <c r="AM124" s="49"/>
      <c r="AN124" s="50"/>
      <c r="AO124" s="29"/>
    </row>
    <row r="125" spans="1:41" ht="15.75" customHeight="1">
      <c r="A125" s="17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48"/>
      <c r="AK125" s="49"/>
      <c r="AL125" s="49"/>
      <c r="AM125" s="49"/>
      <c r="AN125" s="50"/>
      <c r="AO125" s="29"/>
    </row>
    <row r="126" spans="1:41" ht="15.75" customHeight="1">
      <c r="A126" s="17"/>
      <c r="B126" s="37"/>
      <c r="C126" s="86"/>
      <c r="D126" s="86"/>
      <c r="E126" s="19"/>
      <c r="F126" s="19"/>
      <c r="G126" s="19"/>
      <c r="H126" s="19"/>
      <c r="I126" s="19"/>
      <c r="J126" s="19"/>
      <c r="K126" s="1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49"/>
      <c r="AK126" s="49"/>
      <c r="AL126" s="49"/>
      <c r="AM126" s="49"/>
      <c r="AN126" s="50"/>
      <c r="AO126" s="29"/>
    </row>
    <row r="127" spans="1:41" ht="15.75" customHeight="1">
      <c r="A127" s="17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49"/>
      <c r="AK127" s="49"/>
      <c r="AL127" s="49"/>
      <c r="AM127" s="49"/>
      <c r="AN127" s="50"/>
      <c r="AO127" s="18"/>
    </row>
    <row r="128" spans="1:41" ht="15.75" customHeight="1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49"/>
      <c r="AK128" s="49"/>
      <c r="AL128" s="49"/>
      <c r="AM128" s="49"/>
      <c r="AN128" s="50"/>
      <c r="AO128" s="18"/>
    </row>
    <row r="129" spans="1:41" ht="15.75" customHeight="1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49"/>
      <c r="AK129" s="49"/>
      <c r="AL129" s="49"/>
      <c r="AM129" s="49"/>
      <c r="AN129" s="50"/>
      <c r="AO129" s="18"/>
    </row>
    <row r="130" spans="1:41" ht="15.75" customHeight="1">
      <c r="A130" s="17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49"/>
      <c r="AK130" s="49"/>
      <c r="AL130" s="49"/>
      <c r="AM130" s="49"/>
      <c r="AN130" s="50"/>
      <c r="AO130" s="18"/>
    </row>
    <row r="131" spans="1:41" ht="15.75" customHeight="1">
      <c r="A131" s="17"/>
      <c r="B131" s="19"/>
      <c r="C131" s="19"/>
      <c r="D131" s="19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49"/>
      <c r="AK131" s="49"/>
      <c r="AL131" s="49"/>
      <c r="AM131" s="49"/>
      <c r="AN131" s="50"/>
      <c r="AO131" s="18"/>
    </row>
    <row r="132" spans="1:41" ht="15.75" customHeight="1">
      <c r="A132" s="17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49"/>
      <c r="AK132" s="49"/>
      <c r="AL132" s="49"/>
      <c r="AM132" s="49"/>
      <c r="AN132" s="50"/>
      <c r="AO132" s="18"/>
    </row>
    <row r="133" spans="1:41" ht="15.75" customHeight="1">
      <c r="A133" s="17"/>
      <c r="B133" s="37"/>
      <c r="C133" s="86"/>
      <c r="D133" s="86"/>
      <c r="E133" s="19"/>
      <c r="F133" s="19"/>
      <c r="G133" s="19"/>
      <c r="H133" s="19"/>
      <c r="I133" s="19"/>
      <c r="J133" s="19"/>
      <c r="K133" s="19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49"/>
      <c r="AK133" s="49"/>
      <c r="AL133" s="49"/>
      <c r="AM133" s="49"/>
      <c r="AN133" s="50"/>
      <c r="AO133" s="29"/>
    </row>
    <row r="134" spans="1:41" ht="15.75" customHeight="1">
      <c r="A134" s="17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49"/>
      <c r="AK134" s="49"/>
      <c r="AL134" s="49"/>
      <c r="AM134" s="49"/>
      <c r="AN134" s="50"/>
      <c r="AO134" s="18"/>
    </row>
    <row r="135" spans="1:41" ht="15.75" customHeight="1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49"/>
      <c r="AK135" s="49"/>
      <c r="AL135" s="49"/>
      <c r="AM135" s="49"/>
      <c r="AN135" s="50"/>
      <c r="AO135" s="18"/>
    </row>
    <row r="136" spans="1:41" ht="15.75" customHeight="1">
      <c r="A136" s="17"/>
      <c r="B136" s="37"/>
      <c r="C136" s="86"/>
      <c r="D136" s="86"/>
      <c r="E136" s="19"/>
      <c r="F136" s="19"/>
      <c r="G136" s="19"/>
      <c r="H136" s="19"/>
      <c r="I136" s="19"/>
      <c r="J136" s="19"/>
      <c r="K136" s="1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49"/>
      <c r="AK136" s="49"/>
      <c r="AL136" s="49"/>
      <c r="AM136" s="49"/>
      <c r="AN136" s="50"/>
      <c r="AO136" s="29"/>
    </row>
    <row r="137" spans="1:41" ht="15.75" customHeight="1">
      <c r="A137" s="17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48"/>
      <c r="AK137" s="49"/>
      <c r="AL137" s="49"/>
      <c r="AM137" s="49"/>
      <c r="AN137" s="50"/>
      <c r="AO137" s="29"/>
    </row>
    <row r="138" spans="1:41" ht="15.75" customHeight="1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49"/>
      <c r="AK138" s="49"/>
      <c r="AL138" s="49"/>
      <c r="AM138" s="49"/>
      <c r="AN138" s="50"/>
      <c r="AO138" s="18"/>
    </row>
    <row r="139" spans="1:41" ht="15.75" customHeight="1">
      <c r="A139" s="17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49"/>
      <c r="AK139" s="49"/>
      <c r="AL139" s="49"/>
      <c r="AM139" s="49"/>
      <c r="AN139" s="50"/>
      <c r="AO139" s="18"/>
    </row>
    <row r="140" spans="1:41" ht="15.75" customHeight="1">
      <c r="A140" s="17"/>
      <c r="B140" s="19"/>
      <c r="C140" s="19"/>
      <c r="D140" s="19"/>
      <c r="E140" s="26"/>
      <c r="F140" s="26"/>
      <c r="G140" s="26"/>
      <c r="H140" s="26"/>
      <c r="I140" s="26"/>
      <c r="J140" s="26"/>
      <c r="K140" s="26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48"/>
      <c r="AK140" s="49"/>
      <c r="AL140" s="49"/>
      <c r="AM140" s="49"/>
      <c r="AN140" s="50"/>
      <c r="AO140" s="29"/>
    </row>
    <row r="141" spans="1:41" ht="15.75" customHeight="1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49"/>
      <c r="AK141" s="49"/>
      <c r="AL141" s="49"/>
      <c r="AM141" s="49"/>
      <c r="AN141" s="50"/>
      <c r="AO141" s="18"/>
    </row>
    <row r="142" spans="1:41" ht="15.75" customHeight="1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49"/>
      <c r="AK142" s="49"/>
      <c r="AL142" s="49"/>
      <c r="AM142" s="49"/>
      <c r="AN142" s="50"/>
      <c r="AO142" s="18"/>
    </row>
    <row r="143" spans="1:41" ht="15.75" customHeight="1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49"/>
      <c r="AK143" s="49"/>
      <c r="AL143" s="49"/>
      <c r="AM143" s="49"/>
      <c r="AN143" s="50"/>
      <c r="AO143" s="18"/>
    </row>
    <row r="144" spans="1:41" ht="15.75" customHeight="1">
      <c r="A144" s="17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49"/>
      <c r="AK144" s="49"/>
      <c r="AL144" s="49"/>
      <c r="AM144" s="49"/>
      <c r="AN144" s="50"/>
      <c r="AO144" s="18"/>
    </row>
    <row r="145" spans="1:41" ht="15.75" customHeight="1">
      <c r="A145" s="17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49"/>
      <c r="AK145" s="49"/>
      <c r="AL145" s="49"/>
      <c r="AM145" s="49"/>
      <c r="AN145" s="50"/>
      <c r="AO145" s="18"/>
    </row>
    <row r="146" spans="1:41" ht="15.75" customHeight="1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49"/>
      <c r="AK146" s="49"/>
      <c r="AL146" s="49"/>
      <c r="AM146" s="49"/>
      <c r="AN146" s="50"/>
      <c r="AO146" s="18"/>
    </row>
    <row r="147" spans="1:41" ht="15.75" customHeight="1">
      <c r="A147" s="17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49"/>
      <c r="AK147" s="49"/>
      <c r="AL147" s="49"/>
      <c r="AM147" s="49"/>
      <c r="AN147" s="50"/>
      <c r="AO147" s="18"/>
    </row>
    <row r="148" spans="1:41" ht="15.75" customHeight="1">
      <c r="A148" s="17"/>
      <c r="B148" s="19"/>
      <c r="C148" s="19"/>
      <c r="D148" s="19"/>
      <c r="E148" s="85"/>
      <c r="F148" s="85"/>
      <c r="G148" s="85"/>
      <c r="H148" s="85"/>
      <c r="I148" s="85"/>
      <c r="J148" s="85"/>
      <c r="K148" s="85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48"/>
      <c r="AK148" s="49"/>
      <c r="AL148" s="49"/>
      <c r="AM148" s="49"/>
      <c r="AN148" s="50"/>
      <c r="AO148" s="29"/>
    </row>
    <row r="149" spans="1:41" ht="15.75" customHeight="1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49"/>
      <c r="AK149" s="49"/>
      <c r="AL149" s="49"/>
      <c r="AM149" s="49"/>
      <c r="AN149" s="50"/>
      <c r="AO149" s="18"/>
    </row>
    <row r="150" spans="1:41" ht="15.75" customHeight="1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49"/>
      <c r="AK150" s="49"/>
      <c r="AL150" s="49"/>
      <c r="AM150" s="49"/>
      <c r="AN150" s="50"/>
      <c r="AO150" s="18"/>
    </row>
    <row r="151" spans="1:41" ht="15.75" customHeight="1">
      <c r="A151" s="17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49"/>
      <c r="AK151" s="49"/>
      <c r="AL151" s="49"/>
      <c r="AM151" s="49"/>
      <c r="AN151" s="50"/>
      <c r="AO151" s="18"/>
    </row>
    <row r="152" spans="1:41" ht="15.75" customHeight="1">
      <c r="A152" s="17"/>
      <c r="B152" s="19"/>
      <c r="C152" s="19"/>
      <c r="D152" s="19"/>
      <c r="E152" s="26"/>
      <c r="F152" s="26"/>
      <c r="G152" s="26"/>
      <c r="H152" s="26"/>
      <c r="I152" s="26"/>
      <c r="J152" s="26"/>
      <c r="K152" s="26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48" t="e">
        <f>MAX(#REF!)</f>
        <v>#REF!</v>
      </c>
      <c r="AK152" s="49" t="e">
        <f>LARGE(#REF!,2)</f>
        <v>#REF!</v>
      </c>
      <c r="AL152" s="49"/>
      <c r="AM152" s="49"/>
      <c r="AN152" s="50"/>
      <c r="AO152" s="29"/>
    </row>
    <row r="153" spans="1:41" ht="15.75" customHeight="1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49" t="e">
        <f>MAX(#REF!)</f>
        <v>#REF!</v>
      </c>
      <c r="AK153" s="49" t="e">
        <f>LARGE(#REF!,2)</f>
        <v>#REF!</v>
      </c>
      <c r="AL153" s="49"/>
      <c r="AM153" s="49"/>
      <c r="AN153" s="50"/>
      <c r="AO153" s="18"/>
    </row>
    <row r="154" spans="1:41" ht="15.75" customHeight="1">
      <c r="A154" s="17"/>
      <c r="B154" s="37"/>
      <c r="C154" s="86"/>
      <c r="D154" s="86"/>
      <c r="E154" s="19"/>
      <c r="F154" s="19"/>
      <c r="G154" s="19"/>
      <c r="H154" s="19"/>
      <c r="I154" s="19"/>
      <c r="J154" s="19"/>
      <c r="K154" s="1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49" t="e">
        <f>MAX(#REF!)</f>
        <v>#REF!</v>
      </c>
      <c r="AK154" s="49" t="e">
        <f>LARGE(#REF!,2)</f>
        <v>#REF!</v>
      </c>
      <c r="AL154" s="49"/>
      <c r="AM154" s="49"/>
      <c r="AN154" s="50"/>
      <c r="AO154" s="29"/>
    </row>
    <row r="155" spans="1:41" ht="15.75" customHeight="1">
      <c r="A155" s="17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49" t="e">
        <f>MAX(#REF!)</f>
        <v>#REF!</v>
      </c>
      <c r="AK155" s="49" t="e">
        <f>LARGE(#REF!,2)</f>
        <v>#REF!</v>
      </c>
      <c r="AL155" s="49"/>
      <c r="AM155" s="49"/>
      <c r="AN155" s="50"/>
      <c r="AO155" s="18"/>
    </row>
    <row r="156" spans="1:41" ht="15.75" customHeight="1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49" t="e">
        <f>MAX(#REF!)</f>
        <v>#REF!</v>
      </c>
      <c r="AK156" s="49" t="e">
        <f>LARGE(#REF!,2)</f>
        <v>#REF!</v>
      </c>
      <c r="AL156" s="49"/>
      <c r="AM156" s="49"/>
      <c r="AN156" s="50"/>
      <c r="AO156" s="18"/>
    </row>
    <row r="157" spans="1:41" ht="15.75" customHeight="1">
      <c r="A157" s="17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49" t="e">
        <f>MAX(#REF!)</f>
        <v>#REF!</v>
      </c>
      <c r="AK157" s="49" t="e">
        <f>LARGE(#REF!,2)</f>
        <v>#REF!</v>
      </c>
      <c r="AL157" s="49"/>
      <c r="AM157" s="49"/>
      <c r="AN157" s="50"/>
      <c r="AO157" s="18"/>
    </row>
    <row r="158" spans="1:41" ht="15.75" customHeight="1">
      <c r="A158" s="87"/>
      <c r="B158" s="37"/>
      <c r="C158" s="86"/>
      <c r="D158" s="86"/>
      <c r="E158" s="19"/>
      <c r="F158" s="19"/>
      <c r="G158" s="19"/>
      <c r="H158" s="19"/>
      <c r="I158" s="19"/>
      <c r="J158" s="19"/>
      <c r="K158" s="1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49" t="e">
        <f>MAX(#REF!)</f>
        <v>#REF!</v>
      </c>
      <c r="AK158" s="49" t="e">
        <f>LARGE(#REF!,2)</f>
        <v>#REF!</v>
      </c>
      <c r="AL158" s="49"/>
      <c r="AM158" s="49"/>
      <c r="AN158" s="50"/>
      <c r="AO158" s="29"/>
    </row>
    <row r="159" spans="1:41" ht="15.75" customHeight="1">
      <c r="A159" s="87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49" t="e">
        <f>MAX(#REF!)</f>
        <v>#REF!</v>
      </c>
      <c r="AK159" s="49" t="e">
        <f>LARGE(#REF!,2)</f>
        <v>#REF!</v>
      </c>
      <c r="AL159" s="49"/>
      <c r="AM159" s="49"/>
      <c r="AN159" s="50"/>
      <c r="AO159" s="18"/>
    </row>
    <row r="160" spans="1:41" ht="15.75" customHeight="1">
      <c r="A160" s="8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49" t="e">
        <f>MAX(#REF!)</f>
        <v>#REF!</v>
      </c>
      <c r="AK160" s="49" t="e">
        <f>LARGE(#REF!,2)</f>
        <v>#REF!</v>
      </c>
      <c r="AL160" s="49"/>
      <c r="AM160" s="49"/>
      <c r="AN160" s="50"/>
      <c r="AO160" s="18"/>
    </row>
    <row r="161" spans="1:41" ht="15.75" customHeight="1">
      <c r="A161" s="8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49" t="e">
        <f>MAX(#REF!)</f>
        <v>#REF!</v>
      </c>
      <c r="AK161" s="49" t="e">
        <f>LARGE(#REF!,2)</f>
        <v>#REF!</v>
      </c>
      <c r="AL161" s="49"/>
      <c r="AM161" s="49"/>
      <c r="AN161" s="50"/>
      <c r="AO161" s="18"/>
    </row>
    <row r="162" spans="1:41" ht="15.75" customHeight="1">
      <c r="A162" s="87"/>
      <c r="B162" s="19"/>
      <c r="C162" s="19"/>
      <c r="D162" s="19"/>
      <c r="E162" s="26"/>
      <c r="F162" s="26"/>
      <c r="G162" s="26"/>
      <c r="H162" s="26"/>
      <c r="I162" s="26"/>
      <c r="J162" s="26"/>
      <c r="K162" s="26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48" t="e">
        <f>MAX(#REF!)</f>
        <v>#REF!</v>
      </c>
      <c r="AK162" s="49" t="e">
        <f>LARGE(#REF!,2)</f>
        <v>#REF!</v>
      </c>
      <c r="AL162" s="49"/>
      <c r="AM162" s="49"/>
      <c r="AN162" s="50"/>
      <c r="AO162" s="29"/>
    </row>
    <row r="163" spans="1:41" ht="15.75" customHeight="1">
      <c r="A163" s="87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49" t="e">
        <f>MAX(#REF!)</f>
        <v>#REF!</v>
      </c>
      <c r="AK163" s="49" t="e">
        <f>LARGE(#REF!,2)</f>
        <v>#REF!</v>
      </c>
      <c r="AL163" s="49"/>
      <c r="AM163" s="49"/>
      <c r="AN163" s="50"/>
      <c r="AO163" s="18"/>
    </row>
    <row r="164" spans="1:41" ht="15.75" customHeight="1">
      <c r="A164" s="87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49" t="e">
        <f>MAX(#REF!)</f>
        <v>#REF!</v>
      </c>
      <c r="AK164" s="49" t="e">
        <f>LARGE(#REF!,2)</f>
        <v>#REF!</v>
      </c>
      <c r="AL164" s="49"/>
      <c r="AM164" s="49"/>
      <c r="AN164" s="50"/>
      <c r="AO164" s="18"/>
    </row>
    <row r="165" spans="1:41" ht="15.75" customHeight="1">
      <c r="A165" s="87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48" t="e">
        <f>MAX(#REF!)</f>
        <v>#REF!</v>
      </c>
      <c r="AK165" s="49" t="e">
        <f>LARGE(#REF!,2)</f>
        <v>#REF!</v>
      </c>
      <c r="AL165" s="49"/>
      <c r="AM165" s="49"/>
      <c r="AN165" s="50"/>
      <c r="AO165" s="29"/>
    </row>
    <row r="166" spans="1:41" ht="15.75" customHeight="1">
      <c r="A166" s="87"/>
      <c r="B166" s="37"/>
      <c r="C166" s="86"/>
      <c r="D166" s="86"/>
      <c r="E166" s="19"/>
      <c r="F166" s="19"/>
      <c r="G166" s="19"/>
      <c r="H166" s="19"/>
      <c r="I166" s="19"/>
      <c r="J166" s="19"/>
      <c r="K166" s="1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49" t="e">
        <f>MAX(#REF!)</f>
        <v>#REF!</v>
      </c>
      <c r="AK166" s="49" t="e">
        <f>LARGE(#REF!,2)</f>
        <v>#REF!</v>
      </c>
      <c r="AL166" s="49"/>
      <c r="AM166" s="49"/>
      <c r="AN166" s="50"/>
      <c r="AO166" s="29"/>
    </row>
    <row r="167" spans="1:41" ht="15.75" customHeight="1">
      <c r="A167" s="87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49" t="e">
        <f>MAX(#REF!)</f>
        <v>#REF!</v>
      </c>
      <c r="AK167" s="49" t="e">
        <f>LARGE(#REF!,2)</f>
        <v>#REF!</v>
      </c>
      <c r="AL167" s="49"/>
      <c r="AM167" s="49"/>
      <c r="AN167" s="50"/>
      <c r="AO167" s="18"/>
    </row>
    <row r="168" spans="1:41" ht="15.75" customHeight="1">
      <c r="A168" s="8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49" t="e">
        <f>MAX(#REF!)</f>
        <v>#REF!</v>
      </c>
      <c r="AK168" s="49" t="e">
        <f>LARGE(#REF!,2)</f>
        <v>#REF!</v>
      </c>
      <c r="AL168" s="49"/>
      <c r="AM168" s="49"/>
      <c r="AN168" s="50"/>
      <c r="AO168" s="18"/>
    </row>
    <row r="169" spans="1:41" ht="15.75" customHeight="1">
      <c r="A169" s="87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49" t="e">
        <f>MAX(#REF!)</f>
        <v>#REF!</v>
      </c>
      <c r="AK169" s="49" t="e">
        <f>LARGE(#REF!,2)</f>
        <v>#REF!</v>
      </c>
      <c r="AL169" s="49"/>
      <c r="AM169" s="49"/>
      <c r="AN169" s="50"/>
      <c r="AO169" s="18"/>
    </row>
    <row r="170" spans="1:41" ht="15.75" customHeight="1">
      <c r="A170" s="87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49"/>
      <c r="AK170" s="49"/>
      <c r="AL170" s="49"/>
      <c r="AM170" s="49"/>
      <c r="AN170" s="50"/>
      <c r="AO170" s="18"/>
    </row>
    <row r="171" spans="1:41" ht="15.75" customHeight="1">
      <c r="A171" s="8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49"/>
      <c r="AK171" s="49"/>
      <c r="AL171" s="49"/>
      <c r="AM171" s="49"/>
      <c r="AN171" s="50"/>
      <c r="AO171" s="18"/>
    </row>
    <row r="172" spans="1:41" ht="15.75" customHeight="1">
      <c r="A172" s="87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49"/>
      <c r="AK172" s="49"/>
      <c r="AL172" s="49"/>
      <c r="AM172" s="49"/>
      <c r="AN172" s="50"/>
      <c r="AO172" s="18"/>
    </row>
    <row r="173" spans="1:41" ht="15.75" customHeight="1">
      <c r="A173" s="87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49"/>
      <c r="AK173" s="49"/>
      <c r="AL173" s="49"/>
      <c r="AM173" s="49"/>
      <c r="AN173" s="50"/>
      <c r="AO173" s="18"/>
    </row>
    <row r="174" spans="1:41" ht="15.75" customHeight="1">
      <c r="A174" s="87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49"/>
      <c r="AK174" s="49"/>
      <c r="AL174" s="49"/>
      <c r="AM174" s="49"/>
      <c r="AN174" s="50"/>
      <c r="AO174" s="18"/>
    </row>
    <row r="175" spans="1:41" ht="15.75" customHeight="1">
      <c r="A175" s="87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49"/>
      <c r="AK175" s="49"/>
      <c r="AL175" s="49"/>
      <c r="AM175" s="49"/>
      <c r="AN175" s="50"/>
      <c r="AO175" s="18"/>
    </row>
    <row r="176" spans="1:41" ht="15.75" customHeight="1">
      <c r="A176" s="87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49"/>
      <c r="AK176" s="49"/>
      <c r="AL176" s="49"/>
      <c r="AM176" s="49"/>
      <c r="AN176" s="50"/>
      <c r="AO176" s="18"/>
    </row>
    <row r="177" spans="1:41" ht="15.75" customHeight="1">
      <c r="A177" s="87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49"/>
      <c r="AK177" s="49"/>
      <c r="AL177" s="49"/>
      <c r="AM177" s="49"/>
      <c r="AN177" s="50"/>
      <c r="AO177" s="18"/>
    </row>
    <row r="178" spans="1:41" ht="15.75" customHeight="1">
      <c r="A178" s="8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49"/>
      <c r="AK178" s="49"/>
      <c r="AL178" s="49"/>
      <c r="AM178" s="49"/>
      <c r="AN178" s="50"/>
      <c r="AO178" s="18"/>
    </row>
    <row r="179" spans="1:41" ht="15.75" customHeight="1">
      <c r="A179" s="87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49"/>
      <c r="AK179" s="49"/>
      <c r="AL179" s="49"/>
      <c r="AM179" s="49"/>
      <c r="AN179" s="50"/>
      <c r="AO179" s="18"/>
    </row>
    <row r="180" spans="1:41" ht="15.75" customHeight="1">
      <c r="A180" s="8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49"/>
      <c r="AK180" s="49"/>
      <c r="AL180" s="49"/>
      <c r="AM180" s="49"/>
      <c r="AN180" s="50"/>
      <c r="AO180" s="18"/>
    </row>
    <row r="181" spans="1:41" ht="15.75" customHeight="1">
      <c r="A181" s="87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49"/>
      <c r="AK181" s="49"/>
      <c r="AL181" s="49"/>
      <c r="AM181" s="49"/>
      <c r="AN181" s="50"/>
      <c r="AO181" s="18"/>
    </row>
    <row r="182" spans="1:41" ht="15.75" customHeight="1">
      <c r="A182" s="87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49"/>
      <c r="AK182" s="49"/>
      <c r="AL182" s="49"/>
      <c r="AM182" s="49"/>
      <c r="AN182" s="50"/>
      <c r="AO182" s="18"/>
    </row>
    <row r="183" spans="1:41" ht="15.75" customHeight="1">
      <c r="A183" s="87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49"/>
      <c r="AK183" s="49"/>
      <c r="AL183" s="49"/>
      <c r="AM183" s="49"/>
      <c r="AN183" s="50"/>
      <c r="AO183" s="18"/>
    </row>
    <row r="184" spans="1:41" ht="15.75" customHeight="1">
      <c r="A184" s="87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49"/>
      <c r="AK184" s="49"/>
      <c r="AL184" s="49"/>
      <c r="AM184" s="49"/>
      <c r="AN184" s="50"/>
      <c r="AO184" s="18"/>
    </row>
    <row r="185" spans="1:41" ht="15.75" customHeight="1">
      <c r="A185" s="87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88"/>
      <c r="AK185" s="89"/>
      <c r="AL185" s="88"/>
      <c r="AM185" s="88"/>
      <c r="AN185" s="90"/>
      <c r="AO185" s="18"/>
    </row>
    <row r="186" spans="1:41" ht="15.75" customHeight="1">
      <c r="A186" s="87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24"/>
      <c r="AK186" s="24"/>
      <c r="AL186" s="24"/>
      <c r="AM186" s="24"/>
      <c r="AN186" s="91"/>
      <c r="AO186" s="18"/>
    </row>
    <row r="187" spans="1:41" ht="15.75" customHeight="1">
      <c r="A187" s="87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24"/>
      <c r="AK187" s="24"/>
      <c r="AL187" s="24"/>
      <c r="AM187" s="24"/>
      <c r="AN187" s="91"/>
      <c r="AO187" s="18"/>
    </row>
    <row r="188" spans="1:41" ht="15.75" customHeight="1">
      <c r="A188" s="87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24"/>
      <c r="AK188" s="24"/>
      <c r="AL188" s="24"/>
      <c r="AM188" s="24"/>
      <c r="AN188" s="91"/>
      <c r="AO188" s="18"/>
    </row>
    <row r="189" spans="1:41" ht="15.75" customHeight="1">
      <c r="A189" s="87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24"/>
      <c r="AK189" s="24"/>
      <c r="AL189" s="24"/>
      <c r="AM189" s="24"/>
      <c r="AN189" s="91"/>
      <c r="AO189" s="18"/>
    </row>
    <row r="190" spans="1:41" ht="15.75" customHeight="1">
      <c r="A190" s="87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24"/>
      <c r="AK190" s="24"/>
      <c r="AL190" s="24"/>
      <c r="AM190" s="24"/>
      <c r="AN190" s="91"/>
      <c r="AO190" s="18"/>
    </row>
    <row r="191" spans="1:41" ht="15.75" customHeight="1">
      <c r="A191" s="87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24"/>
      <c r="AK191" s="24"/>
      <c r="AL191" s="24"/>
      <c r="AM191" s="24"/>
      <c r="AN191" s="91"/>
      <c r="AO191" s="18"/>
    </row>
    <row r="192" spans="1:41" ht="15.75" customHeight="1">
      <c r="A192" s="87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24"/>
      <c r="AK192" s="24"/>
      <c r="AL192" s="24"/>
      <c r="AM192" s="24"/>
      <c r="AN192" s="91"/>
      <c r="AO192" s="18"/>
    </row>
    <row r="193" spans="1:41" ht="15.75" customHeight="1">
      <c r="A193" s="87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24"/>
      <c r="AK193" s="24"/>
      <c r="AL193" s="24"/>
      <c r="AM193" s="24"/>
      <c r="AN193" s="91"/>
      <c r="AO193" s="18"/>
    </row>
    <row r="194" spans="1:41" ht="15.75" customHeight="1">
      <c r="A194" s="87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8"/>
      <c r="AK194" s="24"/>
      <c r="AL194" s="24"/>
      <c r="AM194" s="24"/>
      <c r="AN194" s="91"/>
      <c r="AO194" s="29"/>
    </row>
    <row r="195" spans="1:41" ht="15.75" customHeight="1">
      <c r="A195" s="87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8"/>
      <c r="AK195" s="24"/>
      <c r="AL195" s="24"/>
      <c r="AM195" s="24"/>
      <c r="AN195" s="91"/>
      <c r="AO195" s="29"/>
    </row>
    <row r="196" spans="1:41" ht="15.75" customHeight="1">
      <c r="A196" s="8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24"/>
      <c r="AK196" s="24"/>
      <c r="AL196" s="24"/>
      <c r="AM196" s="24"/>
      <c r="AN196" s="91"/>
      <c r="AO196" s="18"/>
    </row>
    <row r="197" spans="1:41" ht="15.75" customHeight="1">
      <c r="A197" s="8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24"/>
      <c r="AK197" s="24"/>
      <c r="AL197" s="24"/>
      <c r="AM197" s="24"/>
      <c r="AN197" s="91"/>
      <c r="AO197" s="18"/>
    </row>
    <row r="198" spans="1:41" ht="15.75" customHeight="1">
      <c r="A198" s="87"/>
      <c r="B198" s="19"/>
      <c r="C198" s="19"/>
      <c r="D198" s="19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24"/>
      <c r="AK198" s="24"/>
      <c r="AL198" s="24"/>
      <c r="AM198" s="24"/>
      <c r="AN198" s="91"/>
      <c r="AO198" s="18"/>
    </row>
    <row r="199" spans="1:41" ht="15.75" customHeight="1">
      <c r="A199" s="8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24"/>
      <c r="AK199" s="24"/>
      <c r="AL199" s="24"/>
      <c r="AM199" s="24"/>
      <c r="AN199" s="91"/>
      <c r="AO199" s="18"/>
    </row>
    <row r="200" spans="1:41" ht="15.75" customHeight="1">
      <c r="A200" s="1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</row>
    <row r="201" spans="1:41" ht="15.75" customHeight="1">
      <c r="A201" s="1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</row>
    <row r="202" spans="1:41" ht="15.75" customHeight="1">
      <c r="A202" s="1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</row>
    <row r="203" spans="1:41" ht="15.75" customHeight="1">
      <c r="A203" s="1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</row>
    <row r="204" spans="1:41" ht="15.75" customHeight="1">
      <c r="A204" s="1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</row>
    <row r="205" spans="1:41" ht="15.75" customHeight="1">
      <c r="A205" s="1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</row>
    <row r="206" spans="1:41" ht="15.75" customHeight="1">
      <c r="A206" s="1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</row>
    <row r="207" spans="1:41" ht="15.75" customHeight="1">
      <c r="A207" s="1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</row>
    <row r="208" spans="1:41" ht="15.75" customHeight="1">
      <c r="A208" s="1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</row>
    <row r="209" spans="1:41" ht="15.75" customHeight="1">
      <c r="A209" s="1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</row>
    <row r="210" spans="1:41" ht="15.75" customHeight="1">
      <c r="A210" s="1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</row>
    <row r="211" spans="1:41" ht="15.75" customHeight="1">
      <c r="A211" s="1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</row>
    <row r="212" spans="1:41" ht="15.75" customHeight="1">
      <c r="A212" s="1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</row>
    <row r="213" spans="1:41" ht="15.75" customHeight="1">
      <c r="A213" s="1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</row>
    <row r="214" spans="1:41" ht="15.75" customHeight="1">
      <c r="A214" s="1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</row>
    <row r="215" spans="1:41" ht="15.75" customHeight="1">
      <c r="A215" s="1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</row>
    <row r="216" spans="1:41" ht="15.75" customHeight="1">
      <c r="A216" s="1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</row>
    <row r="217" spans="1:41" ht="15.75" customHeight="1">
      <c r="A217" s="1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</row>
    <row r="218" spans="1:41" ht="15.75" customHeight="1">
      <c r="A218" s="1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</row>
    <row r="219" spans="1:41" ht="15.75" customHeight="1">
      <c r="A219" s="1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</row>
    <row r="220" spans="1:41" ht="15.75" customHeight="1">
      <c r="A220" s="1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</row>
    <row r="221" spans="1:41" ht="15.75" customHeight="1">
      <c r="A221" s="1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</row>
    <row r="222" spans="1:41" ht="15.75" customHeight="1">
      <c r="A222" s="1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</row>
    <row r="223" spans="1:41" ht="15.75" customHeight="1">
      <c r="A223" s="1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</row>
    <row r="224" spans="1:41" ht="15.75" customHeight="1">
      <c r="A224" s="1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</row>
    <row r="225" spans="1:41" ht="15.75" customHeight="1">
      <c r="A225" s="1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</row>
    <row r="226" spans="1:41" ht="15.75" customHeight="1">
      <c r="A226" s="1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</row>
    <row r="227" spans="1:41" ht="15.75" customHeight="1">
      <c r="A227" s="1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</row>
    <row r="228" spans="1:41" ht="15.75" customHeight="1">
      <c r="A228" s="1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</row>
    <row r="229" spans="1:41" ht="15.75" customHeight="1">
      <c r="A229" s="1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</row>
    <row r="230" spans="1:41" ht="15.75" customHeight="1">
      <c r="A230" s="1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</row>
    <row r="231" spans="1:41" ht="15.75" customHeight="1">
      <c r="A231" s="1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</row>
    <row r="232" spans="1:41" ht="15.75" customHeight="1">
      <c r="A232" s="1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</row>
    <row r="233" spans="1:41" ht="15.75" customHeight="1">
      <c r="A233" s="1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</row>
    <row r="234" spans="1:41" ht="15.75" customHeight="1">
      <c r="A234" s="1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</row>
    <row r="235" spans="1:41" ht="15.75" customHeight="1">
      <c r="A235" s="1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</row>
    <row r="236" spans="1:41" ht="15.75" customHeight="1">
      <c r="A236" s="1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</row>
    <row r="237" spans="1:41" ht="15.75" customHeight="1">
      <c r="A237" s="1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</row>
    <row r="238" spans="1:41" ht="15.75" customHeight="1">
      <c r="A238" s="1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</row>
    <row r="239" spans="1:41" ht="15.75" customHeight="1">
      <c r="A239" s="1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</row>
    <row r="240" spans="1:41" ht="15.75" customHeight="1">
      <c r="A240" s="1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</row>
    <row r="241" spans="1:41" ht="15.75" customHeight="1">
      <c r="A241" s="1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</row>
    <row r="242" spans="1:41" ht="15.75" customHeight="1">
      <c r="A242" s="1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</row>
    <row r="243" spans="1:41" ht="15.75" customHeight="1">
      <c r="A243" s="1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</row>
    <row r="244" spans="1:41" ht="15.75" customHeight="1">
      <c r="A244" s="1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</row>
    <row r="245" spans="1:41" ht="15.75" customHeight="1">
      <c r="A245" s="1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</row>
    <row r="246" spans="1:41" ht="15.75" customHeight="1">
      <c r="A246" s="1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</row>
    <row r="247" spans="1:41" ht="15.75" customHeight="1">
      <c r="A247" s="1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</row>
    <row r="248" spans="1:41" ht="15.75" customHeight="1">
      <c r="A248" s="1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</row>
    <row r="249" spans="1:41" ht="15.75" customHeight="1">
      <c r="A249" s="1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</row>
    <row r="250" spans="1:41" ht="15.75" customHeight="1">
      <c r="A250" s="1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</row>
    <row r="251" spans="1:41" ht="15.75" customHeight="1">
      <c r="A251" s="1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</row>
    <row r="252" spans="1:41" ht="15.75" customHeight="1">
      <c r="A252" s="1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</row>
    <row r="253" spans="1:41" ht="15.75" customHeight="1">
      <c r="A253" s="1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</row>
    <row r="254" spans="1:41" ht="15.75" customHeight="1">
      <c r="A254" s="1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</row>
    <row r="255" spans="1:41" ht="15.75" customHeight="1">
      <c r="A255" s="1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</row>
    <row r="256" spans="1:41" ht="15.75" customHeight="1">
      <c r="A256" s="1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</row>
    <row r="257" spans="1:41" ht="15.75" customHeight="1">
      <c r="A257" s="1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</row>
    <row r="258" spans="1:41" ht="15.75" customHeight="1">
      <c r="A258" s="1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</row>
    <row r="259" spans="1:41" ht="15.75" customHeight="1">
      <c r="A259" s="1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</row>
    <row r="260" spans="1:41" ht="15.75" customHeight="1">
      <c r="A260" s="1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</row>
    <row r="261" spans="1:41" ht="15.75" customHeight="1">
      <c r="A261" s="1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</row>
    <row r="262" spans="1:41" ht="15.75" customHeight="1">
      <c r="A262" s="1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</row>
    <row r="263" spans="1:41" ht="15.75" customHeight="1">
      <c r="A263" s="1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</row>
    <row r="264" spans="1:41" ht="15.75" customHeight="1">
      <c r="A264" s="1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</row>
    <row r="265" spans="1:41" ht="15.75" customHeight="1">
      <c r="A265" s="1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</row>
    <row r="266" spans="1:41" ht="15.75" customHeight="1">
      <c r="A266" s="1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</row>
    <row r="267" spans="1:41" ht="15.75" customHeight="1">
      <c r="A267" s="1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</row>
    <row r="268" spans="1:41" ht="15.75" customHeight="1">
      <c r="A268" s="1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</row>
    <row r="269" spans="1:41" ht="15.75" customHeight="1">
      <c r="A269" s="1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</row>
    <row r="270" spans="1:41" ht="15.75" customHeight="1">
      <c r="A270" s="1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</row>
    <row r="271" spans="1:41" ht="15.75" customHeight="1">
      <c r="A271" s="1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</row>
    <row r="272" spans="1:41" ht="15.75" customHeight="1">
      <c r="A272" s="1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</row>
    <row r="273" spans="1:41" ht="15.75" customHeight="1">
      <c r="A273" s="1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</row>
    <row r="274" spans="1:41" ht="15.75" customHeight="1">
      <c r="A274" s="1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</row>
    <row r="275" spans="1:41" ht="15.75" customHeight="1">
      <c r="A275" s="1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</row>
    <row r="276" spans="1:41" ht="15.75" customHeight="1">
      <c r="A276" s="1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</row>
    <row r="277" spans="1:41" ht="15.75" customHeight="1">
      <c r="A277" s="1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</row>
    <row r="278" spans="1:41" ht="15.75" customHeight="1">
      <c r="A278" s="1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</row>
    <row r="279" spans="1:41" ht="15.75" customHeight="1">
      <c r="A279" s="1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</row>
    <row r="280" spans="1:41" ht="15.75" customHeight="1">
      <c r="A280" s="1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</row>
    <row r="281" spans="1:41" ht="15.75" customHeight="1">
      <c r="A281" s="1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</row>
    <row r="282" spans="1:41" ht="15.75" customHeight="1">
      <c r="A282" s="1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</row>
    <row r="283" spans="1:41" ht="15.75" customHeight="1">
      <c r="A283" s="1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</row>
    <row r="284" spans="1:41" ht="15.75" customHeight="1">
      <c r="A284" s="1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</row>
    <row r="285" spans="1:41" ht="15.75" customHeight="1">
      <c r="A285" s="1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</row>
    <row r="286" spans="1:41" ht="15.75" customHeight="1">
      <c r="A286" s="1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</row>
    <row r="287" spans="1:41" ht="15.75" customHeight="1">
      <c r="A287" s="1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</row>
    <row r="288" spans="1:41" ht="15.75" customHeight="1">
      <c r="A288" s="1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</row>
    <row r="289" spans="1:41" ht="15.75" customHeight="1">
      <c r="A289" s="1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</row>
    <row r="290" spans="1:41" ht="15.75" customHeight="1">
      <c r="A290" s="1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</row>
    <row r="291" spans="1:41" ht="15.75" customHeight="1">
      <c r="A291" s="1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</row>
    <row r="292" spans="1:41" ht="15.75" customHeight="1">
      <c r="A292" s="1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</row>
    <row r="293" spans="1:41" ht="15.75" customHeight="1">
      <c r="A293" s="1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</row>
    <row r="294" spans="1:41" ht="15.75" customHeight="1">
      <c r="A294" s="1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</row>
    <row r="295" spans="1:41" ht="15.75" customHeight="1">
      <c r="A295" s="1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</row>
    <row r="296" spans="1:41" ht="15.75" customHeight="1">
      <c r="A296" s="1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</row>
    <row r="297" spans="1:41" ht="15.75" customHeight="1">
      <c r="A297" s="1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</row>
    <row r="298" spans="1:41" ht="15.75" customHeight="1">
      <c r="A298" s="1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</row>
    <row r="299" spans="1:41" ht="15.75" customHeight="1">
      <c r="A299" s="1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</row>
    <row r="300" spans="1:41" ht="15.75" customHeight="1">
      <c r="A300" s="1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</row>
    <row r="301" spans="1:41" ht="15.75" customHeight="1">
      <c r="A301" s="1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</row>
    <row r="302" spans="1:41" ht="15.75" customHeight="1">
      <c r="A302" s="1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</row>
    <row r="303" spans="1:41" ht="15.75" customHeight="1">
      <c r="A303" s="1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</row>
    <row r="304" spans="1:41" ht="15.75" customHeight="1">
      <c r="A304" s="1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</row>
    <row r="305" spans="1:41" ht="15.75" customHeight="1">
      <c r="A305" s="1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</row>
    <row r="306" spans="1:41" ht="15.75" customHeight="1">
      <c r="A306" s="1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</row>
    <row r="307" spans="1:41" ht="15.75" customHeight="1">
      <c r="A307" s="1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</row>
    <row r="308" spans="1:41" ht="15.75" customHeight="1">
      <c r="A308" s="1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</row>
    <row r="309" spans="1:41" ht="15.75" customHeight="1">
      <c r="A309" s="1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</row>
    <row r="310" spans="1:41" ht="15.75" customHeight="1">
      <c r="A310" s="1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</row>
    <row r="311" spans="1:41" ht="15.75" customHeight="1">
      <c r="A311" s="1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</row>
    <row r="312" spans="1:41" ht="15.75" customHeight="1">
      <c r="A312" s="1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</row>
    <row r="313" spans="1:41" ht="15.75" customHeight="1">
      <c r="A313" s="1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</row>
    <row r="314" spans="1:41" ht="15.75" customHeight="1">
      <c r="A314" s="1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</row>
    <row r="315" spans="1:41" ht="15.75" customHeight="1">
      <c r="A315" s="1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</row>
    <row r="316" spans="1:41" ht="15.75" customHeight="1">
      <c r="A316" s="1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</row>
    <row r="317" spans="1:41" ht="15.75" customHeight="1">
      <c r="A317" s="1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</row>
    <row r="318" spans="1:41" ht="15.75" customHeight="1">
      <c r="A318" s="1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</row>
    <row r="319" spans="1:41" ht="15.75" customHeight="1">
      <c r="A319" s="1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</row>
    <row r="320" spans="1:41" ht="15.75" customHeight="1">
      <c r="A320" s="1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</row>
    <row r="321" spans="1:41" ht="15.75" customHeight="1">
      <c r="A321" s="1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</row>
    <row r="322" spans="1:41" ht="15.75" customHeight="1">
      <c r="A322" s="1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</row>
    <row r="323" spans="1:41" ht="15.75" customHeight="1">
      <c r="A323" s="1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</row>
    <row r="324" spans="1:41" ht="15.75" customHeight="1">
      <c r="A324" s="1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</row>
    <row r="325" spans="1:41" ht="15.75" customHeight="1">
      <c r="A325" s="1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</row>
    <row r="326" spans="1:41" ht="15.75" customHeight="1">
      <c r="A326" s="1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</row>
    <row r="327" spans="1:41" ht="15.75" customHeight="1">
      <c r="A327" s="1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</row>
    <row r="328" spans="1:41" ht="15.75" customHeight="1">
      <c r="A328" s="1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</row>
    <row r="329" spans="1:41" ht="15.75" customHeight="1">
      <c r="A329" s="1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</row>
    <row r="330" spans="1:41" ht="15.75" customHeight="1">
      <c r="A330" s="1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</row>
    <row r="331" spans="1:41" ht="15.75" customHeight="1">
      <c r="A331" s="1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</row>
    <row r="332" spans="1:41" ht="15.75" customHeight="1">
      <c r="A332" s="1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</row>
    <row r="333" spans="1:41" ht="15.75" customHeight="1">
      <c r="A333" s="1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</row>
    <row r="334" spans="1:41" ht="15.75" customHeight="1">
      <c r="A334" s="1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</row>
    <row r="335" spans="1:41" ht="15.75" customHeight="1">
      <c r="A335" s="1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</row>
    <row r="336" spans="1:41" ht="15.75" customHeight="1">
      <c r="A336" s="1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</row>
    <row r="337" spans="1:41" ht="15.75" customHeight="1">
      <c r="A337" s="1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</row>
    <row r="338" spans="1:41" ht="15.75" customHeight="1">
      <c r="A338" s="1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</row>
    <row r="339" spans="1:41" ht="15.75" customHeight="1">
      <c r="A339" s="1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</row>
    <row r="340" spans="1:41" ht="15.75" customHeight="1">
      <c r="A340" s="1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</row>
    <row r="341" spans="1:41" ht="15.75" customHeight="1">
      <c r="A341" s="1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</row>
    <row r="342" spans="1:41" ht="15.75" customHeight="1">
      <c r="A342" s="1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</row>
    <row r="343" spans="1:41" ht="15.75" customHeight="1">
      <c r="A343" s="1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</row>
    <row r="344" spans="1:41" ht="15.75" customHeight="1">
      <c r="A344" s="1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</row>
    <row r="345" spans="1:41" ht="15.75" customHeight="1">
      <c r="A345" s="1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</row>
    <row r="346" spans="1:41" ht="15.75" customHeight="1">
      <c r="A346" s="1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</row>
    <row r="347" spans="1:41" ht="15.75" customHeight="1">
      <c r="A347" s="1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</row>
    <row r="348" spans="1:41" ht="15.75" customHeight="1">
      <c r="A348" s="1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</row>
    <row r="349" spans="1:41" ht="15.75" customHeight="1">
      <c r="A349" s="1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</row>
    <row r="350" spans="1:41" ht="15.75" customHeight="1">
      <c r="A350" s="1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</row>
    <row r="351" spans="1:41" ht="15.75" customHeight="1">
      <c r="A351" s="1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</row>
    <row r="352" spans="1:41" ht="15.75" customHeight="1">
      <c r="A352" s="1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</row>
    <row r="353" spans="1:41" ht="15.75" customHeight="1">
      <c r="A353" s="1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</row>
    <row r="354" spans="1:41" ht="15.75" customHeight="1">
      <c r="A354" s="1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</row>
    <row r="355" spans="1:41" ht="15.75" customHeight="1">
      <c r="A355" s="1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</row>
    <row r="356" spans="1:41" ht="15.75" customHeight="1">
      <c r="A356" s="1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</row>
    <row r="357" spans="1:41" ht="15.75" customHeight="1">
      <c r="A357" s="1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</row>
    <row r="358" spans="1:41" ht="15.75" customHeight="1">
      <c r="A358" s="1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</row>
    <row r="359" spans="1:41" ht="15.75" customHeight="1">
      <c r="A359" s="1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</row>
    <row r="360" spans="1:41" ht="15.75" customHeight="1">
      <c r="A360" s="1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</row>
    <row r="361" spans="1:41" ht="15.75" customHeight="1">
      <c r="A361" s="1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</row>
    <row r="362" spans="1:41" ht="15.75" customHeight="1">
      <c r="A362" s="1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</row>
    <row r="363" spans="1:41" ht="15.75" customHeight="1">
      <c r="A363" s="1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</row>
    <row r="364" spans="1:41" ht="15.75" customHeight="1">
      <c r="A364" s="1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</row>
    <row r="365" spans="1:41" ht="15.75" customHeight="1">
      <c r="A365" s="1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</row>
    <row r="366" spans="1:41" ht="15.75" customHeight="1">
      <c r="A366" s="1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</row>
    <row r="367" spans="1:41" ht="15.75" customHeight="1">
      <c r="A367" s="1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</row>
    <row r="368" spans="1:41" ht="15.75" customHeight="1">
      <c r="A368" s="1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</row>
    <row r="369" spans="1:41" ht="15.75" customHeight="1">
      <c r="A369" s="1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</row>
    <row r="370" spans="1:41" ht="15.75" customHeight="1">
      <c r="A370" s="1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</row>
    <row r="371" spans="1:41" ht="15.75" customHeight="1">
      <c r="A371" s="1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</row>
    <row r="372" spans="1:41" ht="15.75" customHeight="1">
      <c r="A372" s="1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</row>
    <row r="373" spans="1:41" ht="15.75" customHeight="1">
      <c r="A373" s="1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</row>
    <row r="374" spans="1:41" ht="15.75" customHeight="1">
      <c r="A374" s="1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</row>
    <row r="375" spans="1:41" ht="15.75" customHeight="1">
      <c r="A375" s="1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</row>
    <row r="376" spans="1:41" ht="15.75" customHeight="1">
      <c r="A376" s="1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</row>
    <row r="377" spans="1:41" ht="15.75" customHeight="1">
      <c r="A377" s="1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</row>
    <row r="378" spans="1:41" ht="15.75" customHeight="1">
      <c r="A378" s="1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</row>
    <row r="379" spans="1:41" ht="15.75" customHeight="1">
      <c r="A379" s="1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</row>
    <row r="380" spans="1:41" ht="15.75" customHeight="1">
      <c r="A380" s="1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</row>
    <row r="381" spans="1:41" ht="15.75" customHeight="1">
      <c r="A381" s="1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</row>
    <row r="382" spans="1:41" ht="15.75" customHeight="1">
      <c r="A382" s="1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</row>
    <row r="383" spans="1:41" ht="15.75" customHeight="1">
      <c r="A383" s="1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</row>
    <row r="384" spans="1:41" ht="15.75" customHeight="1">
      <c r="A384" s="1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</row>
    <row r="385" spans="1:41" ht="15.75" customHeight="1">
      <c r="A385" s="1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</row>
    <row r="386" spans="1:41" ht="15.75" customHeight="1">
      <c r="A386" s="1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</row>
    <row r="387" spans="1:41" ht="15.75" customHeight="1">
      <c r="A387" s="1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</row>
    <row r="388" spans="1:41" ht="15.75" customHeight="1">
      <c r="A388" s="1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</row>
    <row r="389" spans="1:41" ht="15.75" customHeight="1">
      <c r="A389" s="1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</row>
    <row r="390" spans="1:41" ht="15.75" customHeight="1">
      <c r="A390" s="1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</row>
    <row r="391" spans="1:41" ht="15.75" customHeight="1">
      <c r="A391" s="1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</row>
    <row r="392" spans="1:41" ht="15.75" customHeight="1">
      <c r="A392" s="1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</row>
    <row r="393" spans="1:41" ht="15.75" customHeight="1">
      <c r="A393" s="1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</row>
    <row r="394" spans="1:41" ht="15.75" customHeight="1">
      <c r="A394" s="1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</row>
    <row r="395" spans="1:41" ht="15.75" customHeight="1">
      <c r="A395" s="1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</row>
    <row r="396" spans="1:41" ht="15.75" customHeight="1">
      <c r="A396" s="1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</row>
    <row r="397" spans="1:41" ht="15.75" customHeight="1">
      <c r="A397" s="1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</row>
    <row r="398" spans="1:41" ht="15.75" customHeight="1">
      <c r="A398" s="1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</row>
    <row r="399" spans="1:41" ht="15.75" customHeight="1">
      <c r="A399" s="1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</row>
    <row r="400" spans="1:41" ht="15.75" customHeight="1">
      <c r="A400" s="1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</row>
    <row r="401" spans="1:41" ht="15.75" customHeight="1">
      <c r="A401" s="1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</row>
    <row r="402" spans="1:41" ht="15.75" customHeight="1">
      <c r="A402" s="1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</row>
    <row r="403" spans="1:41" ht="15.75" customHeight="1">
      <c r="A403" s="1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</row>
    <row r="404" spans="1:41" ht="15.75" customHeight="1">
      <c r="A404" s="1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</row>
    <row r="405" spans="1:41" ht="15.75" customHeight="1">
      <c r="A405" s="1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</row>
    <row r="406" spans="1:41" ht="15.75" customHeight="1">
      <c r="A406" s="1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</row>
    <row r="407" spans="1:41" ht="15.75" customHeight="1">
      <c r="A407" s="1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</row>
    <row r="408" spans="1:41" ht="15.75" customHeight="1">
      <c r="A408" s="1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</row>
    <row r="409" spans="1:41" ht="15.75" customHeight="1">
      <c r="A409" s="1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</row>
    <row r="410" spans="1:41" ht="15.75" customHeight="1">
      <c r="A410" s="1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</row>
    <row r="411" spans="1:41" ht="15.75" customHeight="1">
      <c r="A411" s="1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</row>
    <row r="412" spans="1:41" ht="15.75" customHeight="1">
      <c r="A412" s="1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</row>
    <row r="413" spans="1:41" ht="15.75" customHeight="1">
      <c r="A413" s="1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</row>
    <row r="414" spans="1:41" ht="15.75" customHeight="1">
      <c r="A414" s="1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</row>
    <row r="415" spans="1:41" ht="15.75" customHeight="1">
      <c r="A415" s="1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</row>
    <row r="416" spans="1:41" ht="15.75" customHeight="1">
      <c r="A416" s="1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</row>
    <row r="417" spans="1:41" ht="15.75" customHeight="1">
      <c r="A417" s="1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</row>
    <row r="418" spans="1:41" ht="15.75" customHeight="1">
      <c r="A418" s="1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</row>
    <row r="419" spans="1:41" ht="15.75" customHeight="1">
      <c r="A419" s="1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</row>
    <row r="420" spans="1:41" ht="15.75" customHeight="1">
      <c r="A420" s="1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</row>
    <row r="421" spans="1:41" ht="15.75" customHeight="1">
      <c r="A421" s="1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</row>
    <row r="422" spans="1:41" ht="15.75" customHeight="1">
      <c r="A422" s="1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</row>
    <row r="423" spans="1:41" ht="15.75" customHeight="1">
      <c r="A423" s="1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</row>
    <row r="424" spans="1:41" ht="15.75" customHeight="1">
      <c r="A424" s="1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</row>
    <row r="425" spans="1:41" ht="15.75" customHeight="1">
      <c r="A425" s="1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</row>
    <row r="426" spans="1:41" ht="15.75" customHeight="1">
      <c r="A426" s="1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</row>
    <row r="427" spans="1:41" ht="15.75" customHeight="1">
      <c r="A427" s="1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</row>
    <row r="428" spans="1:41" ht="15.75" customHeight="1">
      <c r="A428" s="1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</row>
    <row r="429" spans="1:41" ht="15.75" customHeight="1">
      <c r="A429" s="1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</row>
    <row r="430" spans="1:41" ht="15.75" customHeight="1">
      <c r="A430" s="1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</row>
    <row r="431" spans="1:41" ht="15.75" customHeight="1">
      <c r="A431" s="1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</row>
    <row r="432" spans="1:41" ht="15.75" customHeight="1">
      <c r="A432" s="1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</row>
    <row r="433" spans="1:41" ht="15.75" customHeight="1">
      <c r="A433" s="1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</row>
    <row r="434" spans="1:41" ht="15.75" customHeight="1">
      <c r="A434" s="1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</row>
    <row r="435" spans="1:41" ht="15.75" customHeight="1">
      <c r="A435" s="1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</row>
    <row r="436" spans="1:41" ht="15.75" customHeight="1">
      <c r="A436" s="1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</row>
    <row r="437" spans="1:41" ht="15.75" customHeight="1">
      <c r="A437" s="1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</row>
    <row r="438" spans="1:41" ht="15.75" customHeight="1">
      <c r="A438" s="1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</row>
    <row r="439" spans="1:41" ht="15.75" customHeight="1">
      <c r="A439" s="1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</row>
    <row r="440" spans="1:41" ht="15.75" customHeight="1">
      <c r="A440" s="1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</row>
    <row r="441" spans="1:41" ht="15.75" customHeight="1">
      <c r="A441" s="1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</row>
    <row r="442" spans="1:41" ht="15.75" customHeight="1">
      <c r="A442" s="1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</row>
    <row r="443" spans="1:41" ht="15.75" customHeight="1">
      <c r="A443" s="1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</row>
    <row r="444" spans="1:41" ht="15.75" customHeight="1">
      <c r="A444" s="1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</row>
    <row r="445" spans="1:41" ht="15.75" customHeight="1">
      <c r="A445" s="1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</row>
    <row r="446" spans="1:41" ht="15.75" customHeight="1">
      <c r="A446" s="1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</row>
    <row r="447" spans="1:41" ht="15.75" customHeight="1">
      <c r="A447" s="1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</row>
    <row r="448" spans="1:41" ht="15.75" customHeight="1">
      <c r="A448" s="1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</row>
    <row r="449" spans="1:41" ht="15.75" customHeight="1">
      <c r="A449" s="1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</row>
    <row r="450" spans="1:41" ht="15.75" customHeight="1">
      <c r="A450" s="1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</row>
    <row r="451" spans="1:41" ht="15.75" customHeight="1">
      <c r="A451" s="1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</row>
    <row r="452" spans="1:41" ht="15.75" customHeight="1">
      <c r="A452" s="1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</row>
    <row r="453" spans="1:41" ht="15.75" customHeight="1">
      <c r="A453" s="1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</row>
    <row r="454" spans="1:41" ht="15.75" customHeight="1">
      <c r="A454" s="1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</row>
    <row r="455" spans="1:41" ht="15.75" customHeight="1">
      <c r="A455" s="1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</row>
    <row r="456" spans="1:41" ht="15.75" customHeight="1">
      <c r="A456" s="1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</row>
    <row r="457" spans="1:41" ht="15.75" customHeight="1">
      <c r="A457" s="1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</row>
    <row r="458" spans="1:41" ht="15.75" customHeight="1">
      <c r="A458" s="1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</row>
    <row r="459" spans="1:41" ht="15.75" customHeight="1">
      <c r="A459" s="1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</row>
    <row r="460" spans="1:41" ht="15.75" customHeight="1">
      <c r="A460" s="1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</row>
    <row r="461" spans="1:41" ht="15.75" customHeight="1">
      <c r="A461" s="1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</row>
    <row r="462" spans="1:41" ht="15.75" customHeight="1">
      <c r="A462" s="1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</row>
    <row r="463" spans="1:41" ht="15.75" customHeight="1">
      <c r="A463" s="1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</row>
    <row r="464" spans="1:41" ht="15.75" customHeight="1">
      <c r="A464" s="1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</row>
    <row r="465" spans="1:41" ht="15.75" customHeight="1">
      <c r="A465" s="1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</row>
    <row r="466" spans="1:41" ht="15.75" customHeight="1">
      <c r="A466" s="1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</row>
    <row r="467" spans="1:41" ht="15.75" customHeight="1">
      <c r="A467" s="1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</row>
    <row r="468" spans="1:41" ht="15.75" customHeight="1">
      <c r="A468" s="1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</row>
    <row r="469" spans="1:41" ht="15.75" customHeight="1">
      <c r="A469" s="1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</row>
    <row r="470" spans="1:41" ht="15.75" customHeight="1">
      <c r="A470" s="1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</row>
    <row r="471" spans="1:41" ht="15.75" customHeight="1">
      <c r="A471" s="1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</row>
    <row r="472" spans="1:41" ht="15.75" customHeight="1">
      <c r="A472" s="1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</row>
    <row r="473" spans="1:41" ht="15.75" customHeight="1">
      <c r="A473" s="1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</row>
    <row r="474" spans="1:41" ht="15.75" customHeight="1">
      <c r="A474" s="1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</row>
    <row r="475" spans="1:41" ht="15.75" customHeight="1">
      <c r="A475" s="1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</row>
    <row r="476" spans="1:41" ht="15.75" customHeight="1">
      <c r="A476" s="1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</row>
    <row r="477" spans="1:41" ht="15.75" customHeight="1">
      <c r="A477" s="1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</row>
    <row r="478" spans="1:41" ht="15.75" customHeight="1">
      <c r="A478" s="1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</row>
    <row r="479" spans="1:41" ht="15.75" customHeight="1">
      <c r="A479" s="1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</row>
    <row r="480" spans="1:41" ht="15.75" customHeight="1">
      <c r="A480" s="1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</row>
    <row r="481" spans="1:41" ht="15.75" customHeight="1">
      <c r="A481" s="1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</row>
    <row r="482" spans="1:41" ht="15.75" customHeight="1">
      <c r="A482" s="1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</row>
    <row r="483" spans="1:41" ht="15.75" customHeight="1">
      <c r="A483" s="1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</row>
    <row r="484" spans="1:41" ht="15.75" customHeight="1">
      <c r="A484" s="1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</row>
    <row r="485" spans="1:41" ht="15.75" customHeight="1">
      <c r="A485" s="1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</row>
    <row r="486" spans="1:41" ht="15.75" customHeight="1">
      <c r="A486" s="1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</row>
    <row r="487" spans="1:41" ht="15.75" customHeight="1">
      <c r="A487" s="1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</row>
    <row r="488" spans="1:41" ht="15.75" customHeight="1">
      <c r="A488" s="1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</row>
    <row r="489" spans="1:41" ht="15.75" customHeight="1">
      <c r="A489" s="1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</row>
    <row r="490" spans="1:41" ht="15.75" customHeight="1">
      <c r="A490" s="1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</row>
    <row r="491" spans="1:41" ht="15.75" customHeight="1">
      <c r="A491" s="1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</row>
    <row r="492" spans="1:41" ht="15.75" customHeight="1">
      <c r="A492" s="1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</row>
    <row r="493" spans="1:41" ht="15.75" customHeight="1">
      <c r="A493" s="1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</row>
    <row r="494" spans="1:41" ht="15.75" customHeight="1">
      <c r="A494" s="1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</row>
    <row r="495" spans="1:41" ht="15.75" customHeight="1">
      <c r="A495" s="1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</row>
    <row r="496" spans="1:41" ht="15.75" customHeight="1">
      <c r="A496" s="1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</row>
    <row r="497" spans="1:41" ht="15.75" customHeight="1">
      <c r="A497" s="1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</row>
    <row r="498" spans="1:41" ht="15.75" customHeight="1">
      <c r="A498" s="1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</row>
    <row r="499" spans="1:41" ht="15.75" customHeight="1">
      <c r="A499" s="1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</row>
    <row r="500" spans="1:41" ht="15.75" customHeight="1">
      <c r="A500" s="1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</row>
    <row r="501" spans="1:41" ht="15.75" customHeight="1">
      <c r="A501" s="1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</row>
    <row r="502" spans="1:41" ht="15.75" customHeight="1">
      <c r="A502" s="1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</row>
    <row r="503" spans="1:41" ht="15.75" customHeight="1">
      <c r="A503" s="1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</row>
    <row r="504" spans="1:41" ht="15.75" customHeight="1">
      <c r="A504" s="1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</row>
    <row r="505" spans="1:41" ht="15.75" customHeight="1">
      <c r="A505" s="1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</row>
    <row r="506" spans="1:41" ht="15.75" customHeight="1">
      <c r="A506" s="1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</row>
    <row r="507" spans="1:41" ht="15.75" customHeight="1">
      <c r="A507" s="1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</row>
    <row r="508" spans="1:41" ht="15.75" customHeight="1">
      <c r="A508" s="1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</row>
    <row r="509" spans="1:41" ht="15.75" customHeight="1">
      <c r="A509" s="1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</row>
    <row r="510" spans="1:41" ht="15.75" customHeight="1">
      <c r="A510" s="1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</row>
    <row r="511" spans="1:41" ht="15.75" customHeight="1">
      <c r="A511" s="1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</row>
    <row r="512" spans="1:41" ht="15.75" customHeight="1">
      <c r="A512" s="1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</row>
    <row r="513" spans="1:41" ht="15.75" customHeight="1">
      <c r="A513" s="1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</row>
    <row r="514" spans="1:41" ht="15.75" customHeight="1">
      <c r="A514" s="1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</row>
    <row r="515" spans="1:41" ht="15.75" customHeight="1">
      <c r="A515" s="1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</row>
    <row r="516" spans="1:41" ht="15.75" customHeight="1">
      <c r="A516" s="1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</row>
    <row r="517" spans="1:41" ht="15.75" customHeight="1">
      <c r="A517" s="1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</row>
    <row r="518" spans="1:41" ht="15.75" customHeight="1">
      <c r="A518" s="1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</row>
    <row r="519" spans="1:41" ht="15.75" customHeight="1">
      <c r="A519" s="1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</row>
    <row r="520" spans="1:41" ht="15.75" customHeight="1">
      <c r="A520" s="1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</row>
    <row r="521" spans="1:41" ht="15.75" customHeight="1">
      <c r="A521" s="1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</row>
    <row r="522" spans="1:41" ht="15.75" customHeight="1">
      <c r="A522" s="1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</row>
    <row r="523" spans="1:41" ht="15.75" customHeight="1">
      <c r="A523" s="1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</row>
    <row r="524" spans="1:41" ht="15.75" customHeight="1">
      <c r="A524" s="1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</row>
    <row r="525" spans="1:41" ht="15.75" customHeight="1">
      <c r="A525" s="1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</row>
    <row r="526" spans="1:41" ht="15.75" customHeight="1">
      <c r="A526" s="1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</row>
    <row r="527" spans="1:41" ht="15.75" customHeight="1">
      <c r="A527" s="1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</row>
    <row r="528" spans="1:41" ht="15.75" customHeight="1">
      <c r="A528" s="1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</row>
    <row r="529" spans="1:41" ht="15.75" customHeight="1">
      <c r="A529" s="1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</row>
    <row r="530" spans="1:41" ht="15.75" customHeight="1">
      <c r="A530" s="1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</row>
    <row r="531" spans="1:41" ht="15.75" customHeight="1">
      <c r="A531" s="1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</row>
    <row r="532" spans="1:41" ht="15.75" customHeight="1">
      <c r="A532" s="1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</row>
    <row r="533" spans="1:41" ht="15.75" customHeight="1">
      <c r="A533" s="1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</row>
    <row r="534" spans="1:41" ht="15.75" customHeight="1">
      <c r="A534" s="1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</row>
    <row r="535" spans="1:41" ht="15.75" customHeight="1">
      <c r="A535" s="1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</row>
    <row r="536" spans="1:41" ht="15.75" customHeight="1">
      <c r="A536" s="1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</row>
    <row r="537" spans="1:41" ht="15.75" customHeight="1">
      <c r="A537" s="1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</row>
    <row r="538" spans="1:41" ht="15.75" customHeight="1">
      <c r="A538" s="1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</row>
    <row r="539" spans="1:41" ht="15.75" customHeight="1">
      <c r="A539" s="1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</row>
    <row r="540" spans="1:41" ht="15.75" customHeight="1">
      <c r="A540" s="1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</row>
    <row r="541" spans="1:41" ht="15.75" customHeight="1">
      <c r="A541" s="1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</row>
    <row r="542" spans="1:41" ht="15.75" customHeight="1">
      <c r="A542" s="1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</row>
    <row r="543" spans="1:41" ht="15.75" customHeight="1">
      <c r="A543" s="1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</row>
    <row r="544" spans="1:41" ht="15.75" customHeight="1">
      <c r="A544" s="1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</row>
    <row r="545" spans="1:41" ht="15.75" customHeight="1">
      <c r="A545" s="1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</row>
    <row r="546" spans="1:41" ht="15.75" customHeight="1">
      <c r="A546" s="1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</row>
    <row r="547" spans="1:41" ht="15.75" customHeight="1">
      <c r="A547" s="1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</row>
    <row r="548" spans="1:41" ht="15.75" customHeight="1">
      <c r="A548" s="1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</row>
    <row r="549" spans="1:41" ht="15.75" customHeight="1">
      <c r="A549" s="1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</row>
    <row r="550" spans="1:41" ht="15.75" customHeight="1">
      <c r="A550" s="1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</row>
    <row r="551" spans="1:41" ht="15.75" customHeight="1">
      <c r="A551" s="1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</row>
    <row r="552" spans="1:41" ht="15.75" customHeight="1">
      <c r="A552" s="1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</row>
    <row r="553" spans="1:41" ht="15.75" customHeight="1">
      <c r="A553" s="1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</row>
    <row r="554" spans="1:41" ht="15.75" customHeight="1">
      <c r="A554" s="1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</row>
    <row r="555" spans="1:41" ht="15.75" customHeight="1">
      <c r="A555" s="1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</row>
    <row r="556" spans="1:41" ht="15.75" customHeight="1">
      <c r="A556" s="1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</row>
    <row r="557" spans="1:41" ht="15.75" customHeight="1">
      <c r="A557" s="1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</row>
    <row r="558" spans="1:41" ht="15.75" customHeight="1">
      <c r="A558" s="1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</row>
    <row r="559" spans="1:41" ht="15.75" customHeight="1">
      <c r="A559" s="1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</row>
    <row r="560" spans="1:41" ht="15.75" customHeight="1">
      <c r="A560" s="1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</row>
    <row r="561" spans="1:41" ht="15.75" customHeight="1">
      <c r="A561" s="1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</row>
    <row r="562" spans="1:41" ht="15.75" customHeight="1">
      <c r="A562" s="1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</row>
    <row r="563" spans="1:41" ht="15.75" customHeight="1">
      <c r="A563" s="1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</row>
    <row r="564" spans="1:41" ht="15.75" customHeight="1">
      <c r="A564" s="1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</row>
    <row r="565" spans="1:41" ht="15.75" customHeight="1">
      <c r="A565" s="1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</row>
    <row r="566" spans="1:41" ht="15.75" customHeight="1">
      <c r="A566" s="1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</row>
    <row r="567" spans="1:41" ht="15.75" customHeight="1">
      <c r="A567" s="1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</row>
    <row r="568" spans="1:41" ht="15.75" customHeight="1">
      <c r="A568" s="1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</row>
    <row r="569" spans="1:41" ht="15.75" customHeight="1">
      <c r="A569" s="1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</row>
    <row r="570" spans="1:41" ht="15.75" customHeight="1">
      <c r="A570" s="1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</row>
    <row r="571" spans="1:41" ht="15.75" customHeight="1">
      <c r="A571" s="1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</row>
    <row r="572" spans="1:41" ht="15.75" customHeight="1">
      <c r="A572" s="1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</row>
    <row r="573" spans="1:41" ht="15.75" customHeight="1">
      <c r="A573" s="1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</row>
    <row r="574" spans="1:41" ht="15.75" customHeight="1">
      <c r="A574" s="1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</row>
    <row r="575" spans="1:41" ht="15.75" customHeight="1">
      <c r="A575" s="1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</row>
    <row r="576" spans="1:41" ht="15.75" customHeight="1">
      <c r="A576" s="1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</row>
    <row r="577" spans="1:41" ht="15.75" customHeight="1">
      <c r="A577" s="1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</row>
    <row r="578" spans="1:41" ht="15.75" customHeight="1">
      <c r="A578" s="1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</row>
    <row r="579" spans="1:41" ht="15.75" customHeight="1">
      <c r="A579" s="1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</row>
    <row r="580" spans="1:41" ht="15.75" customHeight="1">
      <c r="A580" s="1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</row>
    <row r="581" spans="1:41" ht="15.75" customHeight="1">
      <c r="A581" s="1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</row>
    <row r="582" spans="1:41" ht="15.75" customHeight="1">
      <c r="A582" s="1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</row>
    <row r="583" spans="1:41" ht="15.75" customHeight="1">
      <c r="A583" s="1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</row>
    <row r="584" spans="1:41" ht="15.75" customHeight="1">
      <c r="A584" s="1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</row>
    <row r="585" spans="1:41" ht="15.75" customHeight="1">
      <c r="A585" s="1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</row>
    <row r="586" spans="1:41" ht="15.75" customHeight="1">
      <c r="A586" s="1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</row>
    <row r="587" spans="1:41" ht="15.75" customHeight="1">
      <c r="A587" s="1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</row>
    <row r="588" spans="1:41" ht="15.75" customHeight="1">
      <c r="A588" s="1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</row>
    <row r="589" spans="1:41" ht="15.75" customHeight="1">
      <c r="A589" s="1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</row>
    <row r="590" spans="1:41" ht="15.75" customHeight="1">
      <c r="A590" s="1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</row>
    <row r="591" spans="1:41" ht="15.75" customHeight="1">
      <c r="A591" s="1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</row>
    <row r="592" spans="1:41" ht="15.75" customHeight="1">
      <c r="A592" s="1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</row>
    <row r="593" spans="1:41" ht="15.75" customHeight="1">
      <c r="A593" s="1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</row>
    <row r="594" spans="1:41" ht="15.75" customHeight="1">
      <c r="A594" s="1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</row>
    <row r="595" spans="1:41" ht="15.75" customHeight="1">
      <c r="A595" s="1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</row>
    <row r="596" spans="1:41" ht="15.75" customHeight="1">
      <c r="A596" s="1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</row>
    <row r="597" spans="1:41" ht="15.75" customHeight="1">
      <c r="A597" s="1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</row>
    <row r="598" spans="1:41" ht="15.75" customHeight="1">
      <c r="A598" s="1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</row>
    <row r="599" spans="1:41" ht="15.75" customHeight="1">
      <c r="A599" s="1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</row>
    <row r="600" spans="1:41" ht="15.75" customHeight="1">
      <c r="A600" s="1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</row>
    <row r="601" spans="1:41" ht="15.75" customHeight="1">
      <c r="A601" s="1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</row>
    <row r="602" spans="1:41" ht="15.75" customHeight="1">
      <c r="A602" s="1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</row>
    <row r="603" spans="1:41" ht="15.75" customHeight="1">
      <c r="A603" s="1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</row>
    <row r="604" spans="1:41" ht="15.75" customHeight="1">
      <c r="A604" s="1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</row>
    <row r="605" spans="1:41" ht="15.75" customHeight="1">
      <c r="A605" s="1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</row>
    <row r="606" spans="1:41" ht="15.75" customHeight="1">
      <c r="A606" s="1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</row>
    <row r="607" spans="1:41" ht="15.75" customHeight="1">
      <c r="A607" s="1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</row>
    <row r="608" spans="1:41" ht="15.75" customHeight="1">
      <c r="A608" s="1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</row>
    <row r="609" spans="1:41" ht="15.75" customHeight="1">
      <c r="A609" s="1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</row>
    <row r="610" spans="1:41" ht="15.75" customHeight="1">
      <c r="A610" s="1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</row>
    <row r="611" spans="1:41" ht="15.75" customHeight="1">
      <c r="A611" s="1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</row>
    <row r="612" spans="1:41" ht="15.75" customHeight="1">
      <c r="A612" s="1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</row>
    <row r="613" spans="1:41" ht="15.75" customHeight="1">
      <c r="A613" s="1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</row>
    <row r="614" spans="1:41" ht="15.75" customHeight="1">
      <c r="A614" s="1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</row>
    <row r="615" spans="1:41" ht="15.75" customHeight="1">
      <c r="A615" s="1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</row>
    <row r="616" spans="1:41" ht="15.75" customHeight="1">
      <c r="A616" s="1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</row>
    <row r="617" spans="1:41" ht="15.75" customHeight="1">
      <c r="A617" s="1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</row>
    <row r="618" spans="1:41" ht="15.75" customHeight="1">
      <c r="A618" s="1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</row>
    <row r="619" spans="1:41" ht="15.75" customHeight="1">
      <c r="A619" s="1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</row>
    <row r="620" spans="1:41" ht="15.75" customHeight="1">
      <c r="A620" s="1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</row>
    <row r="621" spans="1:41" ht="15.75" customHeight="1">
      <c r="A621" s="1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</row>
    <row r="622" spans="1:41" ht="15.75" customHeight="1">
      <c r="A622" s="1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</row>
    <row r="623" spans="1:41" ht="15.75" customHeight="1">
      <c r="A623" s="1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</row>
    <row r="624" spans="1:41" ht="15.75" customHeight="1">
      <c r="A624" s="1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</row>
    <row r="625" spans="1:41" ht="15.75" customHeight="1">
      <c r="A625" s="1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</row>
    <row r="626" spans="1:41" ht="15.75" customHeight="1">
      <c r="A626" s="1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</row>
    <row r="627" spans="1:41" ht="15.75" customHeight="1">
      <c r="A627" s="1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</row>
    <row r="628" spans="1:41" ht="15.75" customHeight="1">
      <c r="A628" s="1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</row>
    <row r="629" spans="1:41" ht="15.75" customHeight="1">
      <c r="A629" s="1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</row>
    <row r="630" spans="1:41" ht="15.75" customHeight="1">
      <c r="A630" s="1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</row>
    <row r="631" spans="1:41" ht="15.75" customHeight="1">
      <c r="A631" s="1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</row>
    <row r="632" spans="1:41" ht="15.75" customHeight="1">
      <c r="A632" s="1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</row>
    <row r="633" spans="1:41" ht="15.75" customHeight="1">
      <c r="A633" s="1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</row>
    <row r="634" spans="1:41" ht="15.75" customHeight="1">
      <c r="A634" s="1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</row>
    <row r="635" spans="1:41" ht="15.75" customHeight="1">
      <c r="A635" s="1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</row>
    <row r="636" spans="1:41" ht="15.75" customHeight="1">
      <c r="A636" s="1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</row>
    <row r="637" spans="1:41" ht="15.75" customHeight="1">
      <c r="A637" s="1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</row>
    <row r="638" spans="1:41" ht="15.75" customHeight="1">
      <c r="A638" s="1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</row>
    <row r="639" spans="1:41" ht="15.75" customHeight="1">
      <c r="A639" s="1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</row>
    <row r="640" spans="1:41" ht="15.75" customHeight="1">
      <c r="A640" s="1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</row>
    <row r="641" spans="1:41" ht="15.75" customHeight="1">
      <c r="A641" s="1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</row>
    <row r="642" spans="1:41" ht="15.75" customHeight="1">
      <c r="A642" s="1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</row>
    <row r="643" spans="1:41" ht="15.75" customHeight="1">
      <c r="A643" s="1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</row>
    <row r="644" spans="1:41" ht="15.75" customHeight="1">
      <c r="A644" s="1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</row>
    <row r="645" spans="1:41" ht="15.75" customHeight="1">
      <c r="A645" s="1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</row>
    <row r="646" spans="1:41" ht="15.75" customHeight="1">
      <c r="A646" s="1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</row>
    <row r="647" spans="1:41" ht="15.75" customHeight="1">
      <c r="A647" s="1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</row>
    <row r="648" spans="1:41" ht="15.75" customHeight="1">
      <c r="A648" s="1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</row>
    <row r="649" spans="1:41" ht="15.75" customHeight="1">
      <c r="A649" s="1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</row>
    <row r="650" spans="1:41" ht="15.75" customHeight="1">
      <c r="A650" s="1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</row>
    <row r="651" spans="1:41" ht="15.75" customHeight="1">
      <c r="A651" s="1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</row>
    <row r="652" spans="1:41" ht="15.75" customHeight="1">
      <c r="A652" s="1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</row>
    <row r="653" spans="1:41" ht="15.75" customHeight="1">
      <c r="A653" s="1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</row>
    <row r="654" spans="1:41" ht="15.75" customHeight="1">
      <c r="A654" s="1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</row>
    <row r="655" spans="1:41" ht="15.75" customHeight="1">
      <c r="A655" s="1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</row>
    <row r="656" spans="1:41" ht="15.75" customHeight="1">
      <c r="A656" s="1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</row>
    <row r="657" spans="1:41" ht="15.75" customHeight="1">
      <c r="A657" s="1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</row>
    <row r="658" spans="1:41" ht="15.75" customHeight="1">
      <c r="A658" s="1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</row>
    <row r="659" spans="1:41" ht="15.75" customHeight="1">
      <c r="A659" s="1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</row>
    <row r="660" spans="1:41" ht="15.75" customHeight="1">
      <c r="A660" s="1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</row>
    <row r="661" spans="1:41" ht="15.75" customHeight="1">
      <c r="A661" s="1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</row>
    <row r="662" spans="1:41" ht="15.75" customHeight="1">
      <c r="A662" s="1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</row>
    <row r="663" spans="1:41" ht="15.75" customHeight="1">
      <c r="A663" s="1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</row>
    <row r="664" spans="1:41" ht="15.75" customHeight="1">
      <c r="A664" s="1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</row>
    <row r="665" spans="1:41" ht="15.75" customHeight="1">
      <c r="A665" s="1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</row>
    <row r="666" spans="1:41" ht="15.75" customHeight="1">
      <c r="A666" s="1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</row>
    <row r="667" spans="1:41" ht="15.75" customHeight="1">
      <c r="A667" s="1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</row>
    <row r="668" spans="1:41" ht="15.75" customHeight="1">
      <c r="A668" s="1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</row>
    <row r="669" spans="1:41" ht="15.75" customHeight="1">
      <c r="A669" s="1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</row>
    <row r="670" spans="1:41" ht="15.75" customHeight="1">
      <c r="A670" s="1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</row>
    <row r="671" spans="1:41" ht="15.75" customHeight="1">
      <c r="A671" s="1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</row>
    <row r="672" spans="1:41" ht="15.75" customHeight="1">
      <c r="A672" s="1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</row>
    <row r="673" spans="1:41" ht="15.75" customHeight="1">
      <c r="A673" s="1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</row>
    <row r="674" spans="1:41" ht="15.75" customHeight="1">
      <c r="A674" s="1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</row>
    <row r="675" spans="1:41" ht="15.75" customHeight="1">
      <c r="A675" s="1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</row>
    <row r="676" spans="1:41" ht="15.75" customHeight="1">
      <c r="A676" s="1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</row>
    <row r="677" spans="1:41" ht="15.75" customHeight="1">
      <c r="A677" s="1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</row>
    <row r="678" spans="1:41" ht="15.75" customHeight="1">
      <c r="A678" s="1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</row>
    <row r="679" spans="1:41" ht="15.75" customHeight="1">
      <c r="A679" s="1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</row>
    <row r="680" spans="1:41" ht="15.75" customHeight="1">
      <c r="A680" s="1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</row>
    <row r="681" spans="1:41" ht="15.75" customHeight="1">
      <c r="A681" s="1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</row>
    <row r="682" spans="1:41" ht="15.75" customHeight="1">
      <c r="A682" s="1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</row>
    <row r="683" spans="1:41" ht="15.75" customHeight="1">
      <c r="A683" s="1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</row>
    <row r="684" spans="1:41" ht="15.75" customHeight="1">
      <c r="A684" s="1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</row>
    <row r="685" spans="1:41" ht="15.75" customHeight="1">
      <c r="A685" s="1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</row>
    <row r="686" spans="1:41" ht="15.75" customHeight="1">
      <c r="A686" s="1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</row>
    <row r="687" spans="1:41" ht="15.75" customHeight="1">
      <c r="A687" s="1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</row>
    <row r="688" spans="1:41" ht="15.75" customHeight="1">
      <c r="A688" s="1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</row>
    <row r="689" spans="1:41" ht="15.75" customHeight="1">
      <c r="A689" s="1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</row>
    <row r="690" spans="1:41" ht="15.75" customHeight="1">
      <c r="A690" s="1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</row>
    <row r="691" spans="1:41" ht="15.75" customHeight="1">
      <c r="A691" s="1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</row>
    <row r="692" spans="1:41" ht="15.75" customHeight="1">
      <c r="A692" s="1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</row>
    <row r="693" spans="1:41" ht="15.75" customHeight="1">
      <c r="A693" s="1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</row>
    <row r="694" spans="1:41" ht="15.75" customHeight="1">
      <c r="A694" s="1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</row>
    <row r="695" spans="1:41" ht="15.75" customHeight="1">
      <c r="A695" s="1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</row>
    <row r="696" spans="1:41" ht="15.75" customHeight="1">
      <c r="A696" s="1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</row>
    <row r="697" spans="1:41" ht="15.75" customHeight="1">
      <c r="A697" s="1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</row>
    <row r="698" spans="1:41" ht="15.75" customHeight="1">
      <c r="A698" s="1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</row>
    <row r="699" spans="1:41" ht="15.75" customHeight="1">
      <c r="A699" s="1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</row>
    <row r="700" spans="1:41" ht="15.75" customHeight="1">
      <c r="A700" s="1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</row>
    <row r="701" spans="1:41" ht="15.75" customHeight="1">
      <c r="A701" s="1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</row>
    <row r="702" spans="1:41" ht="15.75" customHeight="1">
      <c r="A702" s="1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</row>
    <row r="703" spans="1:41" ht="15.75" customHeight="1">
      <c r="A703" s="1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</row>
    <row r="704" spans="1:41" ht="15.75" customHeight="1">
      <c r="A704" s="1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</row>
    <row r="705" spans="1:41" ht="15.75" customHeight="1">
      <c r="A705" s="1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</row>
    <row r="706" spans="1:41" ht="15.75" customHeight="1">
      <c r="A706" s="1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</row>
    <row r="707" spans="1:41" ht="15.75" customHeight="1">
      <c r="A707" s="1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</row>
    <row r="708" spans="1:41" ht="15.75" customHeight="1">
      <c r="A708" s="1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</row>
    <row r="709" spans="1:41" ht="15.75" customHeight="1">
      <c r="A709" s="1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</row>
    <row r="710" spans="1:41" ht="15.75" customHeight="1">
      <c r="A710" s="1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</row>
    <row r="711" spans="1:41" ht="15.75" customHeight="1">
      <c r="A711" s="1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</row>
    <row r="712" spans="1:41" ht="15.75" customHeight="1">
      <c r="A712" s="1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</row>
    <row r="713" spans="1:41" ht="15.75" customHeight="1">
      <c r="A713" s="1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</row>
    <row r="714" spans="1:41" ht="15.75" customHeight="1">
      <c r="A714" s="1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</row>
    <row r="715" spans="1:41" ht="15.75" customHeight="1">
      <c r="A715" s="1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</row>
    <row r="716" spans="1:41" ht="15.75" customHeight="1">
      <c r="A716" s="1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</row>
    <row r="717" spans="1:41" ht="15.75" customHeight="1">
      <c r="A717" s="1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</row>
    <row r="718" spans="1:41" ht="15.75" customHeight="1">
      <c r="A718" s="1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</row>
    <row r="719" spans="1:41" ht="15.75" customHeight="1">
      <c r="A719" s="1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</row>
    <row r="720" spans="1:41" ht="15.75" customHeight="1">
      <c r="A720" s="1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</row>
    <row r="721" spans="1:41" ht="15.75" customHeight="1">
      <c r="A721" s="1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</row>
    <row r="722" spans="1:41" ht="15.75" customHeight="1">
      <c r="A722" s="1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</row>
    <row r="723" spans="1:41" ht="15.75" customHeight="1">
      <c r="A723" s="1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</row>
    <row r="724" spans="1:41" ht="15.75" customHeight="1">
      <c r="A724" s="1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</row>
    <row r="725" spans="1:41" ht="15.75" customHeight="1">
      <c r="A725" s="1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</row>
    <row r="726" spans="1:41" ht="15.75" customHeight="1">
      <c r="A726" s="1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</row>
    <row r="727" spans="1:41" ht="15.75" customHeight="1">
      <c r="A727" s="1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</row>
    <row r="728" spans="1:41" ht="15.75" customHeight="1">
      <c r="A728" s="1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</row>
    <row r="729" spans="1:41" ht="15.75" customHeight="1">
      <c r="A729" s="1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</row>
    <row r="730" spans="1:41" ht="15.75" customHeight="1">
      <c r="A730" s="1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</row>
    <row r="731" spans="1:41" ht="15.75" customHeight="1">
      <c r="A731" s="1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</row>
    <row r="732" spans="1:41" ht="15.75" customHeight="1">
      <c r="A732" s="1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</row>
    <row r="733" spans="1:41" ht="15.75" customHeight="1">
      <c r="A733" s="1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</row>
    <row r="734" spans="1:41" ht="15.75" customHeight="1">
      <c r="A734" s="1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</row>
    <row r="735" spans="1:41" ht="15.75" customHeight="1">
      <c r="A735" s="1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</row>
    <row r="736" spans="1:41" ht="15.75" customHeight="1">
      <c r="A736" s="1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</row>
    <row r="737" spans="1:41" ht="15.75" customHeight="1">
      <c r="A737" s="1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</row>
    <row r="738" spans="1:41" ht="15.75" customHeight="1">
      <c r="A738" s="1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</row>
    <row r="739" spans="1:41" ht="15.75" customHeight="1">
      <c r="A739" s="1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</row>
    <row r="740" spans="1:41" ht="15.75" customHeight="1">
      <c r="A740" s="1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</row>
    <row r="741" spans="1:41" ht="15.75" customHeight="1">
      <c r="A741" s="1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</row>
    <row r="742" spans="1:41" ht="15.75" customHeight="1">
      <c r="A742" s="1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</row>
    <row r="743" spans="1:41" ht="15.75" customHeight="1">
      <c r="A743" s="1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</row>
    <row r="744" spans="1:41" ht="15.75" customHeight="1">
      <c r="A744" s="1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</row>
    <row r="745" spans="1:41" ht="15.75" customHeight="1">
      <c r="A745" s="1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</row>
    <row r="746" spans="1:41" ht="15.75" customHeight="1">
      <c r="A746" s="1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</row>
    <row r="747" spans="1:41" ht="15.75" customHeight="1">
      <c r="A747" s="1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</row>
    <row r="748" spans="1:41" ht="15.75" customHeight="1">
      <c r="A748" s="1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</row>
    <row r="749" spans="1:41" ht="15.75" customHeight="1">
      <c r="A749" s="1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</row>
    <row r="750" spans="1:41" ht="15.75" customHeight="1">
      <c r="A750" s="1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</row>
    <row r="751" spans="1:41" ht="15.75" customHeight="1">
      <c r="A751" s="1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</row>
    <row r="752" spans="1:41" ht="15.75" customHeight="1">
      <c r="A752" s="1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</row>
    <row r="753" spans="1:41" ht="15.75" customHeight="1">
      <c r="A753" s="1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</row>
    <row r="754" spans="1:41" ht="15.75" customHeight="1">
      <c r="A754" s="1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</row>
    <row r="755" spans="1:41" ht="15.75" customHeight="1">
      <c r="A755" s="1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</row>
    <row r="756" spans="1:41" ht="15.75" customHeight="1">
      <c r="A756" s="1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</row>
    <row r="757" spans="1:41" ht="15.75" customHeight="1">
      <c r="A757" s="1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</row>
    <row r="758" spans="1:41" ht="15.75" customHeight="1">
      <c r="A758" s="1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</row>
    <row r="759" spans="1:41" ht="15.75" customHeight="1">
      <c r="A759" s="1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</row>
    <row r="760" spans="1:41" ht="15.75" customHeight="1">
      <c r="A760" s="1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</row>
    <row r="761" spans="1:41" ht="15.75" customHeight="1">
      <c r="A761" s="1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</row>
    <row r="762" spans="1:41" ht="15.75" customHeight="1">
      <c r="A762" s="1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</row>
    <row r="763" spans="1:41" ht="15.75" customHeight="1">
      <c r="A763" s="1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</row>
    <row r="764" spans="1:41" ht="15.75" customHeight="1">
      <c r="A764" s="1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</row>
    <row r="765" spans="1:41" ht="15.75" customHeight="1">
      <c r="A765" s="1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</row>
    <row r="766" spans="1:41" ht="15.75" customHeight="1">
      <c r="A766" s="1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</row>
    <row r="767" spans="1:41" ht="15.75" customHeight="1">
      <c r="A767" s="1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</row>
    <row r="768" spans="1:41" ht="15.75" customHeight="1">
      <c r="A768" s="1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</row>
    <row r="769" spans="1:41" ht="15.75" customHeight="1">
      <c r="A769" s="1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</row>
    <row r="770" spans="1:41" ht="15.75" customHeight="1">
      <c r="A770" s="1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</row>
    <row r="771" spans="1:41" ht="15.75" customHeight="1">
      <c r="A771" s="1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</row>
    <row r="772" spans="1:41" ht="15.75" customHeight="1">
      <c r="A772" s="1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</row>
    <row r="773" spans="1:41" ht="15.75" customHeight="1">
      <c r="A773" s="1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</row>
    <row r="774" spans="1:41" ht="15.75" customHeight="1">
      <c r="A774" s="1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</row>
    <row r="775" spans="1:41" ht="15.75" customHeight="1">
      <c r="A775" s="1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</row>
    <row r="776" spans="1:41" ht="15.75" customHeight="1">
      <c r="A776" s="1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</row>
    <row r="777" spans="1:41" ht="15.75" customHeight="1">
      <c r="A777" s="1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</row>
    <row r="778" spans="1:41" ht="15.75" customHeight="1">
      <c r="A778" s="1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</row>
    <row r="779" spans="1:41" ht="15.75" customHeight="1">
      <c r="A779" s="1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</row>
    <row r="780" spans="1:41" ht="15.75" customHeight="1">
      <c r="A780" s="1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</row>
    <row r="781" spans="1:41" ht="15.75" customHeight="1">
      <c r="A781" s="1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</row>
    <row r="782" spans="1:41" ht="15.75" customHeight="1">
      <c r="A782" s="1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</row>
    <row r="783" spans="1:41" ht="15.75" customHeight="1">
      <c r="A783" s="1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</row>
    <row r="784" spans="1:41" ht="15.75" customHeight="1">
      <c r="A784" s="1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</row>
    <row r="785" spans="1:41" ht="15.75" customHeight="1">
      <c r="A785" s="1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</row>
    <row r="786" spans="1:41" ht="15.75" customHeight="1">
      <c r="A786" s="1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</row>
    <row r="787" spans="1:41" ht="15.75" customHeight="1">
      <c r="A787" s="1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</row>
    <row r="788" spans="1:41" ht="15.75" customHeight="1">
      <c r="A788" s="1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</row>
    <row r="789" spans="1:41" ht="15.75" customHeight="1">
      <c r="A789" s="1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</row>
    <row r="790" spans="1:41" ht="15.75" customHeight="1">
      <c r="A790" s="1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</row>
    <row r="791" spans="1:41" ht="15.75" customHeight="1">
      <c r="A791" s="1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</row>
    <row r="792" spans="1:41" ht="15.75" customHeight="1">
      <c r="A792" s="1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</row>
    <row r="793" spans="1:41" ht="15.75" customHeight="1">
      <c r="A793" s="1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</row>
    <row r="794" spans="1:41" ht="15.75" customHeight="1">
      <c r="A794" s="1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</row>
    <row r="795" spans="1:41" ht="15.75" customHeight="1">
      <c r="A795" s="1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</row>
    <row r="796" spans="1:41" ht="15.75" customHeight="1">
      <c r="A796" s="1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</row>
    <row r="797" spans="1:41" ht="15.75" customHeight="1">
      <c r="A797" s="1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</row>
    <row r="798" spans="1:41" ht="15.75" customHeight="1">
      <c r="A798" s="1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</row>
    <row r="799" spans="1:41" ht="15.75" customHeight="1">
      <c r="A799" s="1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</row>
    <row r="800" spans="1:41" ht="15.75" customHeight="1">
      <c r="A800" s="1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</row>
    <row r="801" spans="1:41" ht="15.75" customHeight="1">
      <c r="A801" s="1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</row>
    <row r="802" spans="1:41" ht="15.75" customHeight="1">
      <c r="A802" s="1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</row>
    <row r="803" spans="1:41" ht="15.75" customHeight="1">
      <c r="A803" s="1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</row>
    <row r="804" spans="1:41" ht="15.75" customHeight="1">
      <c r="A804" s="1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</row>
    <row r="805" spans="1:41" ht="15.75" customHeight="1">
      <c r="A805" s="1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</row>
    <row r="806" spans="1:41" ht="15.75" customHeight="1">
      <c r="A806" s="1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</row>
    <row r="807" spans="1:41" ht="15.75" customHeight="1">
      <c r="A807" s="1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</row>
    <row r="808" spans="1:41" ht="15.75" customHeight="1">
      <c r="A808" s="1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</row>
    <row r="809" spans="1:41" ht="15.75" customHeight="1">
      <c r="A809" s="1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</row>
    <row r="810" spans="1:41" ht="15.75" customHeight="1">
      <c r="A810" s="1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</row>
    <row r="811" spans="1:41" ht="15.75" customHeight="1">
      <c r="A811" s="1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</row>
    <row r="812" spans="1:41" ht="15.75" customHeight="1">
      <c r="A812" s="1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</row>
    <row r="813" spans="1:41" ht="15.75" customHeight="1">
      <c r="A813" s="1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</row>
    <row r="814" spans="1:41" ht="15.75" customHeight="1">
      <c r="A814" s="1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</row>
    <row r="815" spans="1:41" ht="15.75" customHeight="1">
      <c r="A815" s="1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</row>
    <row r="816" spans="1:41" ht="15.75" customHeight="1">
      <c r="A816" s="1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</row>
    <row r="817" spans="1:41" ht="15.75" customHeight="1">
      <c r="A817" s="1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</row>
    <row r="818" spans="1:41" ht="15.75" customHeight="1">
      <c r="A818" s="1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</row>
    <row r="819" spans="1:41" ht="15.75" customHeight="1">
      <c r="A819" s="1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</row>
    <row r="820" spans="1:41" ht="15.75" customHeight="1">
      <c r="A820" s="1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</row>
    <row r="821" spans="1:41" ht="15.75" customHeight="1">
      <c r="A821" s="1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</row>
    <row r="822" spans="1:41" ht="15.75" customHeight="1">
      <c r="A822" s="1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</row>
    <row r="823" spans="1:41" ht="15.75" customHeight="1">
      <c r="A823" s="1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</row>
    <row r="824" spans="1:41" ht="15.75" customHeight="1">
      <c r="A824" s="1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</row>
    <row r="825" spans="1:41" ht="15.75" customHeight="1">
      <c r="A825" s="1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</row>
    <row r="826" spans="1:41" ht="15.75" customHeight="1">
      <c r="A826" s="1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</row>
    <row r="827" spans="1:41" ht="15.75" customHeight="1">
      <c r="A827" s="1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</row>
    <row r="828" spans="1:41" ht="15.75" customHeight="1">
      <c r="A828" s="1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</row>
    <row r="829" spans="1:41" ht="15.75" customHeight="1">
      <c r="A829" s="1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</row>
    <row r="830" spans="1:41" ht="15.75" customHeight="1">
      <c r="A830" s="1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</row>
    <row r="831" spans="1:41" ht="15.75" customHeight="1">
      <c r="A831" s="1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</row>
    <row r="832" spans="1:41" ht="15.75" customHeight="1">
      <c r="A832" s="1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</row>
    <row r="833" spans="1:41" ht="15.75" customHeight="1">
      <c r="A833" s="1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</row>
    <row r="834" spans="1:41" ht="15.75" customHeight="1">
      <c r="A834" s="1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</row>
    <row r="835" spans="1:41" ht="15.75" customHeight="1">
      <c r="A835" s="1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</row>
    <row r="836" spans="1:41" ht="15.75" customHeight="1">
      <c r="A836" s="1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</row>
    <row r="837" spans="1:41" ht="15.75" customHeight="1">
      <c r="A837" s="1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</row>
    <row r="838" spans="1:41" ht="15.75" customHeight="1">
      <c r="A838" s="1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</row>
    <row r="839" spans="1:41" ht="15.75" customHeight="1">
      <c r="A839" s="1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</row>
    <row r="840" spans="1:41" ht="15.75" customHeight="1">
      <c r="A840" s="1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</row>
    <row r="841" spans="1:41" ht="15.75" customHeight="1">
      <c r="A841" s="1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</row>
    <row r="842" spans="1:41" ht="15.75" customHeight="1">
      <c r="A842" s="1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</row>
    <row r="843" spans="1:41" ht="15.75" customHeight="1">
      <c r="A843" s="1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</row>
    <row r="844" spans="1:41" ht="15.75" customHeight="1">
      <c r="A844" s="1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</row>
    <row r="845" spans="1:41" ht="15.75" customHeight="1">
      <c r="A845" s="1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</row>
    <row r="846" spans="1:41" ht="15.75" customHeight="1">
      <c r="A846" s="1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</row>
    <row r="847" spans="1:41" ht="15.75" customHeight="1">
      <c r="A847" s="1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</row>
    <row r="848" spans="1:41" ht="15.75" customHeight="1">
      <c r="A848" s="1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</row>
    <row r="849" spans="1:41" ht="15.75" customHeight="1">
      <c r="A849" s="1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</row>
    <row r="850" spans="1:41" ht="15.75" customHeight="1">
      <c r="A850" s="1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</row>
    <row r="851" spans="1:41" ht="15.75" customHeight="1">
      <c r="A851" s="1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</row>
    <row r="852" spans="1:41" ht="15.75" customHeight="1">
      <c r="A852" s="1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</row>
    <row r="853" spans="1:41" ht="15.75" customHeight="1">
      <c r="A853" s="1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</row>
    <row r="854" spans="1:41" ht="15.75" customHeight="1">
      <c r="A854" s="1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</row>
    <row r="855" spans="1:41" ht="15.75" customHeight="1">
      <c r="A855" s="1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</row>
    <row r="856" spans="1:41" ht="15.75" customHeight="1">
      <c r="A856" s="1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</row>
    <row r="857" spans="1:41" ht="15.75" customHeight="1">
      <c r="A857" s="1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</row>
    <row r="858" spans="1:41" ht="15.75" customHeight="1">
      <c r="A858" s="1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</row>
    <row r="859" spans="1:41" ht="15.75" customHeight="1">
      <c r="A859" s="1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</row>
    <row r="860" spans="1:41" ht="15.75" customHeight="1">
      <c r="A860" s="1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</row>
    <row r="861" spans="1:41" ht="15.75" customHeight="1">
      <c r="A861" s="1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</row>
    <row r="862" spans="1:41" ht="15.75" customHeight="1">
      <c r="A862" s="1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</row>
    <row r="863" spans="1:41" ht="15.75" customHeight="1">
      <c r="A863" s="1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</row>
    <row r="864" spans="1:41" ht="15.75" customHeight="1">
      <c r="A864" s="1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</row>
    <row r="865" spans="1:41" ht="15.75" customHeight="1">
      <c r="A865" s="1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</row>
    <row r="866" spans="1:41" ht="15.75" customHeight="1">
      <c r="A866" s="1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</row>
    <row r="867" spans="1:41" ht="15.75" customHeight="1">
      <c r="A867" s="1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</row>
    <row r="868" spans="1:41" ht="15.75" customHeight="1">
      <c r="A868" s="1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</row>
    <row r="869" spans="1:41" ht="15.75" customHeight="1">
      <c r="A869" s="1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</row>
    <row r="870" spans="1:41" ht="15.75" customHeight="1">
      <c r="A870" s="1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</row>
    <row r="871" spans="1:41" ht="15.75" customHeight="1">
      <c r="A871" s="1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</row>
    <row r="872" spans="1:41" ht="15.75" customHeight="1">
      <c r="A872" s="1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</row>
    <row r="873" spans="1:41" ht="15.75" customHeight="1">
      <c r="A873" s="1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</row>
    <row r="874" spans="1:41" ht="15.75" customHeight="1">
      <c r="A874" s="1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</row>
    <row r="875" spans="1:41" ht="15.75" customHeight="1">
      <c r="A875" s="1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</row>
    <row r="876" spans="1:41" ht="15.75" customHeight="1">
      <c r="A876" s="1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</row>
    <row r="877" spans="1:41" ht="15.75" customHeight="1">
      <c r="A877" s="1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</row>
    <row r="878" spans="1:41" ht="15.75" customHeight="1">
      <c r="A878" s="1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</row>
    <row r="879" spans="1:41" ht="15.75" customHeight="1">
      <c r="A879" s="1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</row>
    <row r="880" spans="1:41" ht="15.75" customHeight="1">
      <c r="A880" s="1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</row>
    <row r="881" spans="1:41" ht="15.75" customHeight="1">
      <c r="A881" s="1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</row>
    <row r="882" spans="1:41" ht="15.75" customHeight="1">
      <c r="A882" s="1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</row>
    <row r="883" spans="1:41" ht="15.75" customHeight="1">
      <c r="A883" s="1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</row>
    <row r="884" spans="1:41" ht="15.75" customHeight="1">
      <c r="A884" s="1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</row>
    <row r="885" spans="1:41" ht="15.75" customHeight="1">
      <c r="A885" s="1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</row>
    <row r="886" spans="1:41" ht="15.75" customHeight="1">
      <c r="A886" s="1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</row>
    <row r="887" spans="1:41" ht="15.75" customHeight="1">
      <c r="A887" s="1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</row>
    <row r="888" spans="1:41" ht="15.75" customHeight="1">
      <c r="A888" s="1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</row>
    <row r="889" spans="1:41" ht="15.75" customHeight="1">
      <c r="A889" s="1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</row>
    <row r="890" spans="1:41" ht="15.75" customHeight="1">
      <c r="A890" s="1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</row>
    <row r="891" spans="1:41" ht="15.75" customHeight="1">
      <c r="A891" s="1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</row>
    <row r="892" spans="1:41" ht="15.75" customHeight="1">
      <c r="A892" s="1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</row>
    <row r="893" spans="1:41" ht="15.75" customHeight="1">
      <c r="A893" s="1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</row>
    <row r="894" spans="1:41" ht="15.75" customHeight="1">
      <c r="A894" s="1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</row>
    <row r="895" spans="1:41" ht="15.75" customHeight="1">
      <c r="A895" s="1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</row>
    <row r="896" spans="1:41" ht="15.75" customHeight="1">
      <c r="A896" s="1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</row>
    <row r="897" spans="1:41" ht="15.75" customHeight="1">
      <c r="A897" s="1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</row>
    <row r="898" spans="1:41" ht="15.75" customHeight="1">
      <c r="A898" s="1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</row>
    <row r="899" spans="1:41" ht="15.75" customHeight="1">
      <c r="A899" s="1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</row>
    <row r="900" spans="1:41" ht="15.75" customHeight="1">
      <c r="A900" s="1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</row>
    <row r="901" spans="1:41" ht="15.75" customHeight="1">
      <c r="A901" s="1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</row>
    <row r="902" spans="1:41" ht="15.75" customHeight="1">
      <c r="A902" s="1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</row>
    <row r="903" spans="1:41" ht="15.75" customHeight="1">
      <c r="A903" s="1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</row>
    <row r="904" spans="1:41" ht="15.75" customHeight="1">
      <c r="A904" s="1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</row>
    <row r="905" spans="1:41" ht="15.75" customHeight="1">
      <c r="A905" s="1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</row>
    <row r="906" spans="1:41" ht="15.75" customHeight="1">
      <c r="A906" s="1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</row>
    <row r="907" spans="1:41" ht="15.75" customHeight="1">
      <c r="A907" s="1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</row>
    <row r="908" spans="1:41" ht="15.75" customHeight="1">
      <c r="A908" s="1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</row>
    <row r="909" spans="1:41" ht="15.75" customHeight="1">
      <c r="A909" s="1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</row>
    <row r="910" spans="1:41" ht="15.75" customHeight="1">
      <c r="A910" s="1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</row>
    <row r="911" spans="1:41" ht="15.75" customHeight="1">
      <c r="A911" s="1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</row>
    <row r="912" spans="1:41" ht="15.75" customHeight="1">
      <c r="A912" s="1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</row>
    <row r="913" spans="1:41" ht="15.75" customHeight="1">
      <c r="A913" s="1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</row>
    <row r="914" spans="1:41" ht="15.75" customHeight="1">
      <c r="A914" s="1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</row>
    <row r="915" spans="1:41" ht="15.75" customHeight="1">
      <c r="A915" s="1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</row>
    <row r="916" spans="1:41" ht="15.75" customHeight="1">
      <c r="A916" s="1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</row>
    <row r="917" spans="1:41" ht="15.75" customHeight="1">
      <c r="A917" s="1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</row>
    <row r="918" spans="1:41" ht="15.75" customHeight="1">
      <c r="A918" s="1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</row>
    <row r="919" spans="1:41" ht="15.75" customHeight="1">
      <c r="A919" s="1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</row>
    <row r="920" spans="1:41" ht="15.75" customHeight="1">
      <c r="A920" s="1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</row>
    <row r="921" spans="1:41" ht="15.75" customHeight="1">
      <c r="A921" s="1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</row>
    <row r="922" spans="1:41" ht="15.75" customHeight="1">
      <c r="A922" s="1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</row>
    <row r="923" spans="1:41" ht="15.75" customHeight="1">
      <c r="A923" s="1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</row>
    <row r="924" spans="1:41" ht="15.75" customHeight="1">
      <c r="A924" s="1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</row>
    <row r="925" spans="1:41" ht="15.75" customHeight="1">
      <c r="A925" s="1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</row>
    <row r="926" spans="1:41" ht="15.75" customHeight="1">
      <c r="A926" s="1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</row>
    <row r="927" spans="1:41" ht="15.75" customHeight="1">
      <c r="A927" s="1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</row>
    <row r="928" spans="1:41" ht="15.75" customHeight="1">
      <c r="A928" s="1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</row>
    <row r="929" spans="1:41" ht="15.75" customHeight="1">
      <c r="A929" s="1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</row>
    <row r="930" spans="1:41" ht="15.75" customHeight="1">
      <c r="A930" s="1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</row>
    <row r="931" spans="1:41" ht="15.75" customHeight="1">
      <c r="A931" s="1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</row>
    <row r="932" spans="1:41" ht="15.75" customHeight="1">
      <c r="A932" s="1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</row>
    <row r="933" spans="1:41" ht="15.75" customHeight="1">
      <c r="A933" s="1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</row>
    <row r="934" spans="1:41" ht="15.75" customHeight="1">
      <c r="A934" s="1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</row>
    <row r="935" spans="1:41" ht="15.75" customHeight="1">
      <c r="A935" s="1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</row>
    <row r="936" spans="1:41" ht="15.75" customHeight="1">
      <c r="A936" s="1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</row>
    <row r="937" spans="1:41" ht="15.75" customHeight="1">
      <c r="A937" s="1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</row>
    <row r="938" spans="1:41" ht="15.75" customHeight="1">
      <c r="A938" s="1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</row>
    <row r="939" spans="1:41" ht="15.75" customHeight="1">
      <c r="A939" s="1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</row>
    <row r="940" spans="1:41" ht="15.75" customHeight="1">
      <c r="A940" s="1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</row>
    <row r="941" spans="1:41" ht="15.75" customHeight="1">
      <c r="A941" s="1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</row>
    <row r="942" spans="1:41" ht="15.75" customHeight="1">
      <c r="A942" s="1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</row>
    <row r="943" spans="1:41" ht="15.75" customHeight="1">
      <c r="A943" s="1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</row>
    <row r="944" spans="1:41" ht="15.75" customHeight="1">
      <c r="A944" s="1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</row>
    <row r="945" spans="1:41" ht="15.75" customHeight="1">
      <c r="A945" s="1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</row>
    <row r="946" spans="1:41" ht="15.75" customHeight="1">
      <c r="A946" s="1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</row>
    <row r="947" spans="1:41" ht="15.75" customHeight="1">
      <c r="A947" s="1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</row>
    <row r="948" spans="1:41" ht="15.75" customHeight="1">
      <c r="A948" s="1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</row>
    <row r="949" spans="1:41" ht="15.75" customHeight="1">
      <c r="A949" s="1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</row>
    <row r="950" spans="1:41" ht="15.75" customHeight="1">
      <c r="A950" s="1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</row>
    <row r="951" spans="1:41" ht="15.75" customHeight="1">
      <c r="A951" s="1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</row>
    <row r="952" spans="1:41" ht="15.75" customHeight="1">
      <c r="A952" s="1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</row>
    <row r="953" spans="1:41" ht="15.75" customHeight="1">
      <c r="A953" s="1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</row>
  </sheetData>
  <autoFilter ref="A1:AO953" xr:uid="{00000000-0009-0000-0000-000001000000}">
    <sortState xmlns:xlrd2="http://schemas.microsoft.com/office/spreadsheetml/2017/richdata2" ref="A2:AO953">
      <sortCondition descending="1" ref="AN1:AN953"/>
    </sortState>
  </autoFilter>
  <conditionalFormatting sqref="AN2:AN115">
    <cfRule type="notContainsBlanks" dxfId="0" priority="1">
      <formula>LEN(TRIM(AN2))&gt;0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949"/>
  <sheetViews>
    <sheetView workbookViewId="0"/>
  </sheetViews>
  <sheetFormatPr baseColWidth="10" defaultColWidth="14.3984375" defaultRowHeight="15" customHeight="1"/>
  <sheetData>
    <row r="1" spans="1:7" ht="15.75" customHeight="1">
      <c r="A1" s="92"/>
      <c r="B1" s="92" t="s">
        <v>305</v>
      </c>
      <c r="C1" s="92" t="s">
        <v>306</v>
      </c>
      <c r="D1" s="92" t="s">
        <v>307</v>
      </c>
      <c r="E1" s="72"/>
      <c r="F1" s="18"/>
    </row>
    <row r="2" spans="1:7" ht="15.75" customHeight="1">
      <c r="A2" s="72"/>
      <c r="B2" s="72"/>
      <c r="C2" s="72"/>
      <c r="D2" s="72"/>
      <c r="E2" s="72"/>
      <c r="F2" s="18"/>
    </row>
    <row r="3" spans="1:7" ht="15.75" customHeight="1">
      <c r="A3" s="18"/>
      <c r="B3" s="93" t="s">
        <v>308</v>
      </c>
      <c r="C3" s="93" t="s">
        <v>309</v>
      </c>
      <c r="D3" s="93" t="s">
        <v>310</v>
      </c>
      <c r="E3" s="93" t="s">
        <v>311</v>
      </c>
      <c r="F3" s="93" t="s">
        <v>312</v>
      </c>
      <c r="G3" s="93" t="s">
        <v>3</v>
      </c>
    </row>
    <row r="4" spans="1:7" ht="15.75" customHeight="1">
      <c r="A4" s="21" t="str">
        <f t="shared" ref="A4:A200" si="0">CONCATENATE(C4,D4)</f>
        <v>HOIVIKKristin</v>
      </c>
      <c r="B4" s="21">
        <v>1</v>
      </c>
      <c r="C4" s="19" t="s">
        <v>313</v>
      </c>
      <c r="D4" s="19" t="s">
        <v>44</v>
      </c>
      <c r="E4" s="21">
        <v>90.2</v>
      </c>
      <c r="F4" s="21">
        <v>650</v>
      </c>
      <c r="G4" s="19" t="s">
        <v>38</v>
      </c>
    </row>
    <row r="5" spans="1:7" ht="15.75" customHeight="1">
      <c r="A5" s="21" t="str">
        <f t="shared" si="0"/>
        <v>HORNEmma</v>
      </c>
      <c r="B5" s="21">
        <v>2</v>
      </c>
      <c r="C5" s="19" t="s">
        <v>314</v>
      </c>
      <c r="D5" s="19" t="s">
        <v>42</v>
      </c>
      <c r="E5" s="21">
        <v>69</v>
      </c>
      <c r="F5" s="21">
        <v>598</v>
      </c>
      <c r="G5" s="19" t="s">
        <v>38</v>
      </c>
    </row>
    <row r="6" spans="1:7" ht="15.75" customHeight="1">
      <c r="A6" s="21" t="str">
        <f t="shared" si="0"/>
        <v>BALCHENJulia</v>
      </c>
      <c r="B6" s="21">
        <v>3</v>
      </c>
      <c r="C6" s="19" t="s">
        <v>78</v>
      </c>
      <c r="D6" s="19" t="s">
        <v>77</v>
      </c>
      <c r="E6" s="21">
        <v>63.8</v>
      </c>
      <c r="F6" s="21">
        <v>550.16</v>
      </c>
      <c r="G6" s="19" t="s">
        <v>38</v>
      </c>
    </row>
    <row r="7" spans="1:7" ht="15.75" customHeight="1">
      <c r="A7" s="21" t="str">
        <f t="shared" si="0"/>
        <v>CLEMENSONPoppy</v>
      </c>
      <c r="B7" s="21">
        <v>4</v>
      </c>
      <c r="C7" s="19" t="s">
        <v>98</v>
      </c>
      <c r="D7" s="19" t="s">
        <v>97</v>
      </c>
      <c r="E7" s="21">
        <v>62.2</v>
      </c>
      <c r="F7" s="21">
        <v>506.15</v>
      </c>
      <c r="G7" s="19" t="s">
        <v>315</v>
      </c>
    </row>
    <row r="8" spans="1:7" ht="15.75" customHeight="1">
      <c r="A8" s="21" t="str">
        <f t="shared" si="0"/>
        <v>BROWNIndra</v>
      </c>
      <c r="B8" s="21">
        <v>5</v>
      </c>
      <c r="C8" s="19" t="s">
        <v>65</v>
      </c>
      <c r="D8" s="19" t="s">
        <v>64</v>
      </c>
      <c r="E8" s="21">
        <v>54.8</v>
      </c>
      <c r="F8" s="21">
        <v>465.66</v>
      </c>
      <c r="G8" s="19" t="s">
        <v>315</v>
      </c>
    </row>
    <row r="9" spans="1:7" ht="15.75" customHeight="1">
      <c r="A9" s="21" t="str">
        <f t="shared" si="0"/>
        <v>PRENTICERiley</v>
      </c>
      <c r="B9" s="21">
        <v>6</v>
      </c>
      <c r="C9" s="19" t="s">
        <v>94</v>
      </c>
      <c r="D9" s="19" t="s">
        <v>93</v>
      </c>
      <c r="E9" s="21">
        <v>52.6</v>
      </c>
      <c r="F9" s="21">
        <v>428.4</v>
      </c>
      <c r="G9" s="19" t="s">
        <v>38</v>
      </c>
    </row>
    <row r="10" spans="1:7" ht="15.75" customHeight="1">
      <c r="A10" s="21" t="str">
        <f t="shared" si="0"/>
        <v>KINGLottie</v>
      </c>
      <c r="B10" s="21">
        <v>7</v>
      </c>
      <c r="C10" s="19" t="s">
        <v>55</v>
      </c>
      <c r="D10" s="19" t="s">
        <v>54</v>
      </c>
      <c r="E10" s="21">
        <v>50.2</v>
      </c>
      <c r="F10" s="21">
        <v>394.13</v>
      </c>
      <c r="G10" s="19" t="s">
        <v>315</v>
      </c>
    </row>
    <row r="11" spans="1:7" ht="15.75" customHeight="1">
      <c r="A11" s="21" t="str">
        <f t="shared" si="0"/>
        <v>SUTHERLANDMaggie</v>
      </c>
      <c r="B11" s="21">
        <v>8</v>
      </c>
      <c r="C11" s="19" t="s">
        <v>59</v>
      </c>
      <c r="D11" s="19" t="s">
        <v>58</v>
      </c>
      <c r="E11" s="21">
        <v>49.8</v>
      </c>
      <c r="F11" s="21">
        <v>362.6</v>
      </c>
      <c r="G11" s="19" t="s">
        <v>38</v>
      </c>
    </row>
    <row r="12" spans="1:7" ht="15.75" customHeight="1">
      <c r="A12" s="21" t="str">
        <f t="shared" si="0"/>
        <v>TROTTIEREva</v>
      </c>
      <c r="B12" s="21">
        <v>9</v>
      </c>
      <c r="C12" s="19" t="s">
        <v>82</v>
      </c>
      <c r="D12" s="19" t="s">
        <v>81</v>
      </c>
      <c r="E12" s="21">
        <v>46</v>
      </c>
      <c r="F12" s="21">
        <v>333.59</v>
      </c>
      <c r="G12" s="19" t="s">
        <v>38</v>
      </c>
    </row>
    <row r="13" spans="1:7" ht="15.75" customHeight="1">
      <c r="A13" s="21" t="str">
        <f t="shared" si="0"/>
        <v>SHOPLANDNyah</v>
      </c>
      <c r="B13" s="21">
        <v>10</v>
      </c>
      <c r="C13" s="19" t="s">
        <v>53</v>
      </c>
      <c r="D13" s="19" t="s">
        <v>52</v>
      </c>
      <c r="E13" s="21">
        <v>45.2</v>
      </c>
      <c r="F13" s="21">
        <v>306.89999999999998</v>
      </c>
      <c r="G13" s="19" t="s">
        <v>315</v>
      </c>
    </row>
    <row r="14" spans="1:7" ht="15.75" customHeight="1">
      <c r="A14" s="21" t="str">
        <f t="shared" si="0"/>
        <v>WAGNERMalory</v>
      </c>
      <c r="B14" s="21">
        <v>11</v>
      </c>
      <c r="C14" s="19" t="s">
        <v>49</v>
      </c>
      <c r="D14" s="19" t="s">
        <v>48</v>
      </c>
      <c r="E14" s="21">
        <v>44.8</v>
      </c>
      <c r="F14" s="21">
        <v>282.35000000000002</v>
      </c>
      <c r="G14" s="19" t="s">
        <v>38</v>
      </c>
    </row>
    <row r="15" spans="1:7" ht="15.75" customHeight="1">
      <c r="A15" s="21" t="str">
        <f t="shared" si="0"/>
        <v>HENDERSONZoe</v>
      </c>
      <c r="B15" s="21">
        <v>12</v>
      </c>
      <c r="C15" s="19" t="s">
        <v>71</v>
      </c>
      <c r="D15" s="19" t="s">
        <v>39</v>
      </c>
      <c r="E15" s="21">
        <v>43.4</v>
      </c>
      <c r="F15" s="21">
        <v>259.76</v>
      </c>
      <c r="G15" s="19" t="s">
        <v>315</v>
      </c>
    </row>
    <row r="16" spans="1:7" ht="15.75" customHeight="1">
      <c r="A16" s="21" t="str">
        <f t="shared" si="0"/>
        <v>CALDERMeghan</v>
      </c>
      <c r="B16" s="21">
        <v>13</v>
      </c>
      <c r="C16" s="19" t="s">
        <v>67</v>
      </c>
      <c r="D16" s="19" t="s">
        <v>66</v>
      </c>
      <c r="E16" s="21">
        <v>42.8</v>
      </c>
      <c r="F16" s="21">
        <v>238.98</v>
      </c>
      <c r="G16" s="19" t="s">
        <v>315</v>
      </c>
    </row>
    <row r="17" spans="1:25" ht="15.75" customHeight="1">
      <c r="A17" s="21" t="str">
        <f t="shared" si="0"/>
        <v>WENZLAWEZola</v>
      </c>
      <c r="B17" s="21">
        <v>14</v>
      </c>
      <c r="C17" s="19" t="s">
        <v>80</v>
      </c>
      <c r="D17" s="19" t="s">
        <v>79</v>
      </c>
      <c r="E17" s="21">
        <v>42.4</v>
      </c>
      <c r="F17" s="21">
        <v>219.86</v>
      </c>
      <c r="G17" s="19" t="s">
        <v>38</v>
      </c>
    </row>
    <row r="18" spans="1:25" ht="15.75" customHeight="1">
      <c r="A18" s="21" t="str">
        <f t="shared" si="0"/>
        <v>MCCAUGHEYEmelie</v>
      </c>
      <c r="B18" s="21">
        <v>15</v>
      </c>
      <c r="C18" s="19" t="s">
        <v>51</v>
      </c>
      <c r="D18" s="19" t="s">
        <v>50</v>
      </c>
      <c r="E18" s="21">
        <v>42</v>
      </c>
      <c r="F18" s="21">
        <v>202.28</v>
      </c>
      <c r="G18" s="19" t="s">
        <v>38</v>
      </c>
    </row>
    <row r="19" spans="1:25" ht="15.75" customHeight="1">
      <c r="A19" s="21" t="str">
        <f t="shared" si="0"/>
        <v>SMITHMaya</v>
      </c>
      <c r="B19" s="21">
        <v>16</v>
      </c>
      <c r="C19" s="19" t="s">
        <v>63</v>
      </c>
      <c r="D19" s="19" t="s">
        <v>62</v>
      </c>
      <c r="E19" s="21">
        <v>38.799999999999997</v>
      </c>
      <c r="F19" s="21">
        <v>186.09</v>
      </c>
      <c r="G19" s="19" t="s">
        <v>38</v>
      </c>
    </row>
    <row r="20" spans="1:25" ht="15.75" customHeight="1">
      <c r="A20" s="21" t="str">
        <f t="shared" si="0"/>
        <v>GRANT-LAVERGNESierr</v>
      </c>
      <c r="B20" s="21">
        <v>17</v>
      </c>
      <c r="C20" s="19" t="s">
        <v>102</v>
      </c>
      <c r="D20" s="19" t="s">
        <v>101</v>
      </c>
      <c r="E20" s="21">
        <v>37.6</v>
      </c>
      <c r="F20" s="21">
        <v>171.21</v>
      </c>
      <c r="G20" s="19" t="s">
        <v>38</v>
      </c>
    </row>
    <row r="21" spans="1:25" ht="15.75" customHeight="1">
      <c r="A21" s="21" t="str">
        <f t="shared" si="0"/>
        <v>BOOTHSage</v>
      </c>
      <c r="B21" s="21">
        <v>18</v>
      </c>
      <c r="C21" s="19" t="s">
        <v>69</v>
      </c>
      <c r="D21" s="19" t="s">
        <v>68</v>
      </c>
      <c r="E21" s="21">
        <v>36</v>
      </c>
      <c r="F21" s="21">
        <v>157.51</v>
      </c>
      <c r="G21" s="19" t="s">
        <v>315</v>
      </c>
    </row>
    <row r="22" spans="1:25" ht="15.75" customHeight="1">
      <c r="A22" s="21" t="str">
        <f t="shared" si="0"/>
        <v>ROBINKaiya</v>
      </c>
      <c r="B22" s="21">
        <v>19</v>
      </c>
      <c r="C22" s="19" t="s">
        <v>84</v>
      </c>
      <c r="D22" s="19" t="s">
        <v>83</v>
      </c>
      <c r="E22" s="21">
        <v>23.4</v>
      </c>
      <c r="F22" s="21">
        <v>144.91</v>
      </c>
      <c r="G22" s="19" t="s">
        <v>38</v>
      </c>
    </row>
    <row r="23" spans="1:25" ht="15.75" customHeight="1">
      <c r="A23" s="21" t="str">
        <f t="shared" si="0"/>
        <v>WEYMANCharlie</v>
      </c>
      <c r="B23" s="21">
        <v>20</v>
      </c>
      <c r="C23" s="19" t="s">
        <v>73</v>
      </c>
      <c r="D23" s="19" t="s">
        <v>72</v>
      </c>
      <c r="E23" s="21">
        <v>21.8</v>
      </c>
      <c r="F23" s="21">
        <v>133.32</v>
      </c>
      <c r="G23" s="19" t="s">
        <v>38</v>
      </c>
    </row>
    <row r="24" spans="1:25" ht="15.75" customHeight="1">
      <c r="A24" s="21" t="str">
        <f t="shared" si="0"/>
        <v>KELLEYLauren</v>
      </c>
      <c r="B24" s="21">
        <v>21</v>
      </c>
      <c r="C24" s="19" t="s">
        <v>90</v>
      </c>
      <c r="D24" s="19" t="s">
        <v>89</v>
      </c>
      <c r="E24" s="21">
        <v>21.2</v>
      </c>
      <c r="F24" s="21">
        <v>122.65</v>
      </c>
      <c r="G24" s="19" t="s">
        <v>38</v>
      </c>
    </row>
    <row r="25" spans="1:25" ht="15.75" customHeight="1">
      <c r="A25" s="21" t="str">
        <f t="shared" si="0"/>
        <v>WOODENBobbi</v>
      </c>
      <c r="B25" s="21">
        <v>22</v>
      </c>
      <c r="C25" s="19" t="s">
        <v>96</v>
      </c>
      <c r="D25" s="19" t="s">
        <v>95</v>
      </c>
      <c r="E25" s="21">
        <v>20.6</v>
      </c>
      <c r="F25" s="21">
        <v>112.84</v>
      </c>
      <c r="G25" s="19" t="s">
        <v>38</v>
      </c>
    </row>
    <row r="26" spans="1:25" ht="15.75" customHeight="1">
      <c r="A26" s="21" t="str">
        <f t="shared" si="0"/>
        <v>SIMONSENMikka</v>
      </c>
      <c r="B26" s="21">
        <v>23</v>
      </c>
      <c r="C26" s="19" t="s">
        <v>57</v>
      </c>
      <c r="D26" s="19" t="s">
        <v>56</v>
      </c>
      <c r="E26" s="21">
        <v>18.600000000000001</v>
      </c>
      <c r="F26" s="21">
        <v>103.81</v>
      </c>
      <c r="G26" s="19" t="s">
        <v>38</v>
      </c>
    </row>
    <row r="27" spans="1:25" ht="15.75" customHeight="1">
      <c r="A27" s="21" t="str">
        <f t="shared" si="0"/>
        <v>HEALEYZyah</v>
      </c>
      <c r="B27" s="21">
        <v>24</v>
      </c>
      <c r="C27" s="19" t="s">
        <v>100</v>
      </c>
      <c r="D27" s="19" t="s">
        <v>99</v>
      </c>
      <c r="E27" s="21">
        <v>14.6</v>
      </c>
      <c r="F27" s="21">
        <v>95.51</v>
      </c>
      <c r="G27" s="19" t="s">
        <v>315</v>
      </c>
    </row>
    <row r="28" spans="1:25" ht="15.75" customHeight="1">
      <c r="A28" s="21" t="str">
        <f t="shared" si="0"/>
        <v>PRETTOTessa</v>
      </c>
      <c r="B28" s="21">
        <v>25</v>
      </c>
      <c r="C28" s="19" t="s">
        <v>88</v>
      </c>
      <c r="D28" s="19" t="s">
        <v>87</v>
      </c>
      <c r="E28" s="21">
        <v>13</v>
      </c>
      <c r="F28" s="21">
        <v>87.87</v>
      </c>
      <c r="G28" s="19" t="s">
        <v>41</v>
      </c>
    </row>
    <row r="29" spans="1:25" ht="15.75" customHeight="1">
      <c r="A29" s="21" t="str">
        <f t="shared" si="0"/>
        <v/>
      </c>
      <c r="B29" s="21"/>
      <c r="C29" s="19"/>
      <c r="D29" s="19"/>
      <c r="E29" s="21"/>
      <c r="F29" s="21">
        <f>SUM(F4:F28)</f>
        <v>7114.5399999999991</v>
      </c>
      <c r="G29" s="19"/>
    </row>
    <row r="30" spans="1:25" ht="15.75" customHeight="1">
      <c r="A30" s="21" t="str">
        <f t="shared" si="0"/>
        <v>SlopestyleMen</v>
      </c>
      <c r="B30" s="92" t="s">
        <v>305</v>
      </c>
      <c r="C30" s="92" t="s">
        <v>306</v>
      </c>
      <c r="D30" s="92" t="s">
        <v>316</v>
      </c>
      <c r="E30" s="94"/>
      <c r="F30" s="95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1:25" ht="15.75" customHeight="1">
      <c r="A31" s="21" t="str">
        <f t="shared" si="0"/>
        <v/>
      </c>
      <c r="B31" s="72"/>
      <c r="C31" s="72"/>
      <c r="D31" s="72"/>
      <c r="E31" s="72"/>
      <c r="F31" s="18"/>
    </row>
    <row r="32" spans="1:25" ht="15.75" customHeight="1">
      <c r="A32" s="21" t="str">
        <f t="shared" si="0"/>
        <v>Last NameFirst Name</v>
      </c>
      <c r="B32" s="93" t="s">
        <v>308</v>
      </c>
      <c r="C32" s="93" t="s">
        <v>309</v>
      </c>
      <c r="D32" s="93" t="s">
        <v>310</v>
      </c>
      <c r="E32" s="93" t="s">
        <v>311</v>
      </c>
      <c r="F32" s="93" t="s">
        <v>312</v>
      </c>
      <c r="G32" s="93" t="s">
        <v>3</v>
      </c>
    </row>
    <row r="33" spans="1:7" ht="15.75" customHeight="1">
      <c r="A33" s="21" t="str">
        <f t="shared" si="0"/>
        <v>BALLLucas</v>
      </c>
      <c r="B33" s="21">
        <v>1</v>
      </c>
      <c r="C33" s="19" t="s">
        <v>317</v>
      </c>
      <c r="D33" s="19" t="s">
        <v>165</v>
      </c>
      <c r="E33" s="21">
        <v>91.8</v>
      </c>
      <c r="F33" s="21">
        <v>650</v>
      </c>
      <c r="G33" s="19" t="s">
        <v>159</v>
      </c>
    </row>
    <row r="34" spans="1:7" ht="15.75" customHeight="1">
      <c r="A34" s="21" t="str">
        <f t="shared" si="0"/>
        <v>CHRISTENSENDrew</v>
      </c>
      <c r="B34" s="21">
        <v>2</v>
      </c>
      <c r="C34" s="19" t="s">
        <v>318</v>
      </c>
      <c r="D34" s="19" t="s">
        <v>127</v>
      </c>
      <c r="E34" s="21">
        <v>84.2</v>
      </c>
      <c r="F34" s="21">
        <v>611</v>
      </c>
      <c r="G34" s="19" t="s">
        <v>159</v>
      </c>
    </row>
    <row r="35" spans="1:7" ht="15.75" customHeight="1">
      <c r="A35" s="21" t="str">
        <f t="shared" si="0"/>
        <v>ASRAR HAGHIGHIArmaa</v>
      </c>
      <c r="B35" s="21">
        <v>3</v>
      </c>
      <c r="C35" s="19" t="s">
        <v>183</v>
      </c>
      <c r="D35" s="19" t="s">
        <v>184</v>
      </c>
      <c r="E35" s="21">
        <v>71.2</v>
      </c>
      <c r="F35" s="21">
        <v>574.34</v>
      </c>
      <c r="G35" s="19" t="s">
        <v>159</v>
      </c>
    </row>
    <row r="36" spans="1:7" ht="15.75" customHeight="1">
      <c r="A36" s="21" t="str">
        <f t="shared" si="0"/>
        <v>BERRYSaxon</v>
      </c>
      <c r="B36" s="21">
        <v>4</v>
      </c>
      <c r="C36" s="19" t="s">
        <v>178</v>
      </c>
      <c r="D36" s="19" t="s">
        <v>179</v>
      </c>
      <c r="E36" s="21">
        <v>70.2</v>
      </c>
      <c r="F36" s="21">
        <v>539.88</v>
      </c>
      <c r="G36" s="19" t="s">
        <v>159</v>
      </c>
    </row>
    <row r="37" spans="1:7" ht="15.75" customHeight="1">
      <c r="A37" s="21" t="str">
        <f t="shared" si="0"/>
        <v>BROWNEverett</v>
      </c>
      <c r="B37" s="21">
        <v>5</v>
      </c>
      <c r="C37" s="19" t="s">
        <v>65</v>
      </c>
      <c r="D37" s="19" t="s">
        <v>171</v>
      </c>
      <c r="E37" s="21">
        <v>66</v>
      </c>
      <c r="F37" s="21">
        <v>507.49</v>
      </c>
      <c r="G37" s="19" t="s">
        <v>159</v>
      </c>
    </row>
    <row r="38" spans="1:7" ht="15.75" customHeight="1">
      <c r="A38" s="21" t="str">
        <f t="shared" si="0"/>
        <v>JOHNSONCaleb</v>
      </c>
      <c r="B38" s="21">
        <v>6</v>
      </c>
      <c r="C38" s="19" t="s">
        <v>155</v>
      </c>
      <c r="D38" s="19" t="s">
        <v>156</v>
      </c>
      <c r="E38" s="21">
        <v>65.400000000000006</v>
      </c>
      <c r="F38" s="21">
        <v>477.04</v>
      </c>
      <c r="G38" s="19" t="s">
        <v>113</v>
      </c>
    </row>
    <row r="39" spans="1:7" ht="15.75" customHeight="1">
      <c r="A39" s="21" t="str">
        <f t="shared" si="0"/>
        <v>PATERSONGriffin</v>
      </c>
      <c r="B39" s="21">
        <v>7</v>
      </c>
      <c r="C39" s="19" t="s">
        <v>319</v>
      </c>
      <c r="D39" s="19" t="s">
        <v>169</v>
      </c>
      <c r="E39" s="21">
        <v>64</v>
      </c>
      <c r="F39" s="21">
        <v>448.42</v>
      </c>
      <c r="G39" s="19" t="s">
        <v>159</v>
      </c>
    </row>
    <row r="40" spans="1:7" ht="15.75" customHeight="1">
      <c r="A40" s="21" t="str">
        <f t="shared" si="0"/>
        <v>WITVOETGrayson</v>
      </c>
      <c r="B40" s="21">
        <v>8</v>
      </c>
      <c r="C40" s="19" t="s">
        <v>320</v>
      </c>
      <c r="D40" s="19" t="s">
        <v>147</v>
      </c>
      <c r="E40" s="21">
        <v>63.6</v>
      </c>
      <c r="F40" s="21">
        <v>421.51</v>
      </c>
      <c r="G40" s="19" t="s">
        <v>159</v>
      </c>
    </row>
    <row r="41" spans="1:7" ht="15.75" customHeight="1">
      <c r="A41" s="21" t="str">
        <f t="shared" si="0"/>
        <v>WHITTINGTONAndrew</v>
      </c>
      <c r="B41" s="21">
        <v>9</v>
      </c>
      <c r="C41" s="19" t="s">
        <v>176</v>
      </c>
      <c r="D41" s="19" t="s">
        <v>177</v>
      </c>
      <c r="E41" s="21">
        <v>61</v>
      </c>
      <c r="F41" s="21">
        <v>396.22</v>
      </c>
      <c r="G41" s="19" t="s">
        <v>159</v>
      </c>
    </row>
    <row r="42" spans="1:7" ht="15.75" customHeight="1">
      <c r="A42" s="21" t="str">
        <f t="shared" si="0"/>
        <v>MACKINNONMavik</v>
      </c>
      <c r="B42" s="21">
        <v>10</v>
      </c>
      <c r="C42" s="19" t="s">
        <v>174</v>
      </c>
      <c r="D42" s="19" t="s">
        <v>175</v>
      </c>
      <c r="E42" s="21">
        <v>60.6</v>
      </c>
      <c r="F42" s="21">
        <v>372.45</v>
      </c>
      <c r="G42" s="19" t="s">
        <v>149</v>
      </c>
    </row>
    <row r="43" spans="1:7" ht="15.75" customHeight="1">
      <c r="A43" s="21" t="str">
        <f t="shared" si="0"/>
        <v>HALLRylan</v>
      </c>
      <c r="B43" s="21">
        <v>11</v>
      </c>
      <c r="C43" s="19" t="s">
        <v>215</v>
      </c>
      <c r="D43" s="19" t="s">
        <v>216</v>
      </c>
      <c r="E43" s="21">
        <v>55.8</v>
      </c>
      <c r="F43" s="21">
        <v>350.1</v>
      </c>
      <c r="G43" s="19" t="s">
        <v>159</v>
      </c>
    </row>
    <row r="44" spans="1:7" ht="15.75" customHeight="1">
      <c r="A44" s="21" t="str">
        <f t="shared" si="0"/>
        <v>DORWARDRoxton</v>
      </c>
      <c r="B44" s="21">
        <v>12</v>
      </c>
      <c r="C44" s="19" t="s">
        <v>162</v>
      </c>
      <c r="D44" s="19" t="s">
        <v>163</v>
      </c>
      <c r="E44" s="21">
        <v>54.6</v>
      </c>
      <c r="F44" s="21">
        <v>329.09</v>
      </c>
      <c r="G44" s="19" t="s">
        <v>149</v>
      </c>
    </row>
    <row r="45" spans="1:7" ht="15.75" customHeight="1">
      <c r="A45" s="21" t="str">
        <f t="shared" si="0"/>
        <v>SPENCERLandon</v>
      </c>
      <c r="B45" s="21">
        <v>13</v>
      </c>
      <c r="C45" s="19" t="s">
        <v>194</v>
      </c>
      <c r="D45" s="19" t="s">
        <v>125</v>
      </c>
      <c r="E45" s="21">
        <v>52.8</v>
      </c>
      <c r="F45" s="21">
        <v>309.35000000000002</v>
      </c>
      <c r="G45" s="19" t="s">
        <v>159</v>
      </c>
    </row>
    <row r="46" spans="1:7" ht="15.75" customHeight="1">
      <c r="A46" s="21" t="str">
        <f t="shared" si="0"/>
        <v>STOLLKristian</v>
      </c>
      <c r="B46" s="21">
        <v>14</v>
      </c>
      <c r="C46" s="19" t="s">
        <v>160</v>
      </c>
      <c r="D46" s="19" t="s">
        <v>161</v>
      </c>
      <c r="E46" s="21">
        <v>52.6</v>
      </c>
      <c r="F46" s="21">
        <v>290.79000000000002</v>
      </c>
      <c r="G46" s="19" t="s">
        <v>149</v>
      </c>
    </row>
    <row r="47" spans="1:7" ht="15.75" customHeight="1">
      <c r="A47" s="21" t="str">
        <f t="shared" si="0"/>
        <v>GAREAULuke</v>
      </c>
      <c r="B47" s="21">
        <v>15</v>
      </c>
      <c r="C47" s="19" t="s">
        <v>321</v>
      </c>
      <c r="D47" s="19" t="s">
        <v>158</v>
      </c>
      <c r="E47" s="21">
        <v>52.6</v>
      </c>
      <c r="F47" s="21">
        <v>273.33999999999997</v>
      </c>
      <c r="G47" s="19" t="s">
        <v>159</v>
      </c>
    </row>
    <row r="48" spans="1:7" ht="15.75" customHeight="1">
      <c r="A48" s="21" t="str">
        <f t="shared" si="0"/>
        <v>BUHLERYamato</v>
      </c>
      <c r="B48" s="21">
        <v>16</v>
      </c>
      <c r="C48" s="19" t="s">
        <v>195</v>
      </c>
      <c r="D48" s="19" t="s">
        <v>196</v>
      </c>
      <c r="E48" s="21">
        <v>52.2</v>
      </c>
      <c r="F48" s="21">
        <v>256.94</v>
      </c>
      <c r="G48" s="19" t="s">
        <v>149</v>
      </c>
    </row>
    <row r="49" spans="1:7" ht="15.75" customHeight="1">
      <c r="A49" s="21" t="str">
        <f t="shared" si="0"/>
        <v>HAYESWilliam</v>
      </c>
      <c r="B49" s="21">
        <v>17</v>
      </c>
      <c r="C49" s="19" t="s">
        <v>199</v>
      </c>
      <c r="D49" s="19" t="s">
        <v>200</v>
      </c>
      <c r="E49" s="21">
        <v>51.4</v>
      </c>
      <c r="F49" s="21">
        <v>241.52</v>
      </c>
      <c r="G49" s="19" t="s">
        <v>149</v>
      </c>
    </row>
    <row r="50" spans="1:7" ht="15.75" customHeight="1">
      <c r="A50" s="21" t="str">
        <f t="shared" si="0"/>
        <v>STOLLKalen</v>
      </c>
      <c r="B50" s="21">
        <v>18</v>
      </c>
      <c r="C50" s="19" t="s">
        <v>160</v>
      </c>
      <c r="D50" s="19" t="s">
        <v>207</v>
      </c>
      <c r="E50" s="21">
        <v>51</v>
      </c>
      <c r="F50" s="21">
        <v>227.03</v>
      </c>
      <c r="G50" s="19" t="s">
        <v>159</v>
      </c>
    </row>
    <row r="51" spans="1:7" ht="15.75" customHeight="1">
      <c r="A51" s="21" t="str">
        <f t="shared" si="0"/>
        <v>LAMBERTByron</v>
      </c>
      <c r="B51" s="21">
        <v>19</v>
      </c>
      <c r="C51" s="19" t="s">
        <v>322</v>
      </c>
      <c r="D51" s="19" t="s">
        <v>154</v>
      </c>
      <c r="E51" s="21">
        <v>50.8</v>
      </c>
      <c r="F51" s="21">
        <v>213.41</v>
      </c>
      <c r="G51" s="19" t="s">
        <v>159</v>
      </c>
    </row>
    <row r="52" spans="1:7" ht="15.75" customHeight="1">
      <c r="A52" s="21" t="str">
        <f t="shared" si="0"/>
        <v>MARTINJacob</v>
      </c>
      <c r="B52" s="21">
        <v>20</v>
      </c>
      <c r="C52" s="19" t="s">
        <v>234</v>
      </c>
      <c r="D52" s="19" t="s">
        <v>235</v>
      </c>
      <c r="E52" s="21">
        <v>50.2</v>
      </c>
      <c r="F52" s="21">
        <v>200.61</v>
      </c>
      <c r="G52" s="19" t="s">
        <v>149</v>
      </c>
    </row>
    <row r="53" spans="1:7" ht="15.75" customHeight="1">
      <c r="A53" s="21" t="str">
        <f t="shared" si="0"/>
        <v>COOPEROwen</v>
      </c>
      <c r="B53" s="21">
        <v>21</v>
      </c>
      <c r="C53" s="19" t="s">
        <v>208</v>
      </c>
      <c r="D53" s="19" t="s">
        <v>209</v>
      </c>
      <c r="E53" s="21">
        <v>47.6</v>
      </c>
      <c r="F53" s="21">
        <v>188.57</v>
      </c>
      <c r="G53" s="19" t="s">
        <v>159</v>
      </c>
    </row>
    <row r="54" spans="1:7" ht="15.75" customHeight="1">
      <c r="A54" s="21" t="str">
        <f t="shared" si="0"/>
        <v>LARSONHunter</v>
      </c>
      <c r="B54" s="21">
        <v>22</v>
      </c>
      <c r="C54" s="19" t="s">
        <v>210</v>
      </c>
      <c r="D54" s="19" t="s">
        <v>211</v>
      </c>
      <c r="E54" s="21">
        <v>47</v>
      </c>
      <c r="F54" s="21">
        <v>177.25</v>
      </c>
      <c r="G54" s="19" t="s">
        <v>149</v>
      </c>
    </row>
    <row r="55" spans="1:7" ht="15.75" customHeight="1">
      <c r="A55" s="21" t="str">
        <f t="shared" si="0"/>
        <v>LONGSTREETLeo</v>
      </c>
      <c r="B55" s="21">
        <v>23</v>
      </c>
      <c r="C55" s="19" t="s">
        <v>217</v>
      </c>
      <c r="D55" s="19" t="s">
        <v>218</v>
      </c>
      <c r="E55" s="21">
        <v>46.8</v>
      </c>
      <c r="F55" s="21">
        <v>166.62</v>
      </c>
      <c r="G55" s="19" t="s">
        <v>159</v>
      </c>
    </row>
    <row r="56" spans="1:7" ht="15.75" customHeight="1">
      <c r="A56" s="21" t="str">
        <f t="shared" si="0"/>
        <v>CATLINKhrystian</v>
      </c>
      <c r="B56" s="21">
        <v>24</v>
      </c>
      <c r="C56" s="19" t="s">
        <v>323</v>
      </c>
      <c r="D56" s="19" t="s">
        <v>181</v>
      </c>
      <c r="E56" s="21">
        <v>45.2</v>
      </c>
      <c r="F56" s="21">
        <v>156.62</v>
      </c>
      <c r="G56" s="19" t="s">
        <v>159</v>
      </c>
    </row>
    <row r="57" spans="1:7" ht="15.75" customHeight="1">
      <c r="A57" s="21" t="str">
        <f t="shared" si="0"/>
        <v>PRENTICETain</v>
      </c>
      <c r="B57" s="21">
        <v>25</v>
      </c>
      <c r="C57" s="19" t="s">
        <v>94</v>
      </c>
      <c r="D57" s="19" t="s">
        <v>190</v>
      </c>
      <c r="E57" s="21">
        <v>45.2</v>
      </c>
      <c r="F57" s="21">
        <v>147.22999999999999</v>
      </c>
      <c r="G57" s="19" t="s">
        <v>149</v>
      </c>
    </row>
    <row r="58" spans="1:7" ht="15.75" customHeight="1">
      <c r="A58" s="21" t="str">
        <f t="shared" si="0"/>
        <v>DOOLEYSam</v>
      </c>
      <c r="B58" s="21">
        <v>26</v>
      </c>
      <c r="C58" s="19" t="s">
        <v>222</v>
      </c>
      <c r="D58" s="19" t="s">
        <v>223</v>
      </c>
      <c r="E58" s="21">
        <v>45</v>
      </c>
      <c r="F58" s="21">
        <v>138.38999999999999</v>
      </c>
      <c r="G58" s="19" t="s">
        <v>149</v>
      </c>
    </row>
    <row r="59" spans="1:7" ht="15.75" customHeight="1">
      <c r="A59" s="21" t="str">
        <f t="shared" si="0"/>
        <v>HUSEBYMorgan</v>
      </c>
      <c r="B59" s="21">
        <v>27</v>
      </c>
      <c r="C59" s="19" t="s">
        <v>226</v>
      </c>
      <c r="D59" s="19" t="s">
        <v>227</v>
      </c>
      <c r="E59" s="21">
        <v>44.4</v>
      </c>
      <c r="F59" s="21">
        <v>130.09</v>
      </c>
      <c r="G59" s="19" t="s">
        <v>159</v>
      </c>
    </row>
    <row r="60" spans="1:7" ht="15.75" customHeight="1">
      <c r="A60" s="21" t="str">
        <f t="shared" si="0"/>
        <v>LETENDREBoone</v>
      </c>
      <c r="B60" s="21">
        <v>28</v>
      </c>
      <c r="C60" s="19" t="s">
        <v>259</v>
      </c>
      <c r="D60" s="19" t="s">
        <v>260</v>
      </c>
      <c r="E60" s="21">
        <v>44.2</v>
      </c>
      <c r="F60" s="21">
        <v>122.28</v>
      </c>
      <c r="G60" s="19" t="s">
        <v>149</v>
      </c>
    </row>
    <row r="61" spans="1:7" ht="15.75" customHeight="1">
      <c r="A61" s="21" t="str">
        <f t="shared" si="0"/>
        <v>GUILDJoshua</v>
      </c>
      <c r="B61" s="21">
        <v>29</v>
      </c>
      <c r="C61" s="19" t="s">
        <v>212</v>
      </c>
      <c r="D61" s="19" t="s">
        <v>214</v>
      </c>
      <c r="E61" s="21">
        <v>44</v>
      </c>
      <c r="F61" s="21">
        <v>114.95</v>
      </c>
      <c r="G61" s="19" t="s">
        <v>149</v>
      </c>
    </row>
    <row r="62" spans="1:7" ht="15.75" customHeight="1">
      <c r="A62" s="21" t="str">
        <f t="shared" si="0"/>
        <v>KENDELLJackson</v>
      </c>
      <c r="B62" s="21">
        <v>30</v>
      </c>
      <c r="C62" s="19" t="s">
        <v>240</v>
      </c>
      <c r="D62" s="19" t="s">
        <v>186</v>
      </c>
      <c r="E62" s="21">
        <v>43</v>
      </c>
      <c r="F62" s="21">
        <v>108.05</v>
      </c>
      <c r="G62" s="19" t="s">
        <v>149</v>
      </c>
    </row>
    <row r="63" spans="1:7" ht="15.75" customHeight="1">
      <c r="A63" s="21" t="str">
        <f t="shared" si="0"/>
        <v>HAMPSHIRE-MCLURGBen</v>
      </c>
      <c r="B63" s="21">
        <v>31</v>
      </c>
      <c r="C63" s="19" t="s">
        <v>249</v>
      </c>
      <c r="D63" s="19" t="s">
        <v>204</v>
      </c>
      <c r="E63" s="21">
        <v>42.4</v>
      </c>
      <c r="F63" s="21">
        <v>101.57</v>
      </c>
      <c r="G63" s="19" t="s">
        <v>159</v>
      </c>
    </row>
    <row r="64" spans="1:7" ht="15.75" customHeight="1">
      <c r="A64" s="21" t="str">
        <f t="shared" si="0"/>
        <v>GUILDSimon</v>
      </c>
      <c r="B64" s="21">
        <v>32</v>
      </c>
      <c r="C64" s="19" t="s">
        <v>212</v>
      </c>
      <c r="D64" s="19" t="s">
        <v>213</v>
      </c>
      <c r="E64" s="21">
        <v>42</v>
      </c>
      <c r="F64" s="21">
        <v>95.47</v>
      </c>
      <c r="G64" s="19" t="s">
        <v>149</v>
      </c>
    </row>
    <row r="65" spans="1:7" ht="15.75" customHeight="1">
      <c r="A65" s="21" t="str">
        <f t="shared" si="0"/>
        <v>KIMMINSConnor</v>
      </c>
      <c r="B65" s="21">
        <v>33</v>
      </c>
      <c r="C65" s="19" t="s">
        <v>271</v>
      </c>
      <c r="D65" s="19" t="s">
        <v>191</v>
      </c>
      <c r="E65" s="21">
        <v>41.8</v>
      </c>
      <c r="F65" s="21">
        <v>89.74</v>
      </c>
      <c r="G65" s="19" t="s">
        <v>149</v>
      </c>
    </row>
    <row r="66" spans="1:7" ht="15.75" customHeight="1">
      <c r="A66" s="21" t="str">
        <f t="shared" si="0"/>
        <v>MACDONALDFisher</v>
      </c>
      <c r="B66" s="21">
        <v>34</v>
      </c>
      <c r="C66" s="19" t="s">
        <v>243</v>
      </c>
      <c r="D66" s="19" t="s">
        <v>244</v>
      </c>
      <c r="E66" s="21">
        <v>40.799999999999997</v>
      </c>
      <c r="F66" s="21">
        <v>84.36</v>
      </c>
      <c r="G66" s="19" t="s">
        <v>159</v>
      </c>
    </row>
    <row r="67" spans="1:7" ht="15.75" customHeight="1">
      <c r="A67" s="21" t="str">
        <f t="shared" si="0"/>
        <v>FRIESENBennett</v>
      </c>
      <c r="B67" s="21">
        <v>35</v>
      </c>
      <c r="C67" s="19" t="s">
        <v>245</v>
      </c>
      <c r="D67" s="19" t="s">
        <v>246</v>
      </c>
      <c r="E67" s="21">
        <v>40</v>
      </c>
      <c r="F67" s="21">
        <v>79.3</v>
      </c>
      <c r="G67" s="19" t="s">
        <v>149</v>
      </c>
    </row>
    <row r="68" spans="1:7" ht="15.75" customHeight="1">
      <c r="A68" s="21" t="str">
        <f t="shared" si="0"/>
        <v>WHITEConnor</v>
      </c>
      <c r="B68" s="21">
        <v>36</v>
      </c>
      <c r="C68" s="19" t="s">
        <v>189</v>
      </c>
      <c r="D68" s="19" t="s">
        <v>191</v>
      </c>
      <c r="E68" s="21">
        <v>39.799999999999997</v>
      </c>
      <c r="F68" s="21">
        <v>74.540000000000006</v>
      </c>
      <c r="G68" s="19" t="s">
        <v>159</v>
      </c>
    </row>
    <row r="69" spans="1:7" ht="15.75" customHeight="1">
      <c r="A69" s="21" t="str">
        <f t="shared" si="0"/>
        <v>VAN SCHALMBrandon</v>
      </c>
      <c r="B69" s="21">
        <v>37</v>
      </c>
      <c r="C69" s="19" t="s">
        <v>266</v>
      </c>
      <c r="D69" s="19" t="s">
        <v>267</v>
      </c>
      <c r="E69" s="21">
        <v>39.6</v>
      </c>
      <c r="F69" s="21">
        <v>70.069999999999993</v>
      </c>
      <c r="G69" s="19" t="s">
        <v>159</v>
      </c>
    </row>
    <row r="70" spans="1:7" ht="15.75" customHeight="1">
      <c r="A70" s="21" t="str">
        <f t="shared" si="0"/>
        <v>BROWNJames</v>
      </c>
      <c r="B70" s="21">
        <v>38</v>
      </c>
      <c r="C70" s="19" t="s">
        <v>65</v>
      </c>
      <c r="D70" s="19" t="s">
        <v>221</v>
      </c>
      <c r="E70" s="21">
        <v>39.6</v>
      </c>
      <c r="F70" s="21">
        <v>65.86</v>
      </c>
      <c r="G70" s="19" t="s">
        <v>149</v>
      </c>
    </row>
    <row r="71" spans="1:7" ht="15.75" customHeight="1">
      <c r="A71" s="21" t="str">
        <f t="shared" si="0"/>
        <v>REICHERTTy</v>
      </c>
      <c r="B71" s="21">
        <v>39</v>
      </c>
      <c r="C71" s="19" t="s">
        <v>236</v>
      </c>
      <c r="D71" s="19" t="s">
        <v>237</v>
      </c>
      <c r="E71" s="21">
        <v>39.4</v>
      </c>
      <c r="F71" s="21">
        <v>61.91</v>
      </c>
      <c r="G71" s="19" t="s">
        <v>149</v>
      </c>
    </row>
    <row r="72" spans="1:7" ht="15.75" customHeight="1">
      <c r="A72" s="21" t="str">
        <f t="shared" si="0"/>
        <v>HAWRYSJack</v>
      </c>
      <c r="B72" s="21">
        <v>40</v>
      </c>
      <c r="C72" s="19" t="s">
        <v>228</v>
      </c>
      <c r="D72" s="19" t="s">
        <v>193</v>
      </c>
      <c r="E72" s="21">
        <v>37.799999999999997</v>
      </c>
      <c r="F72" s="21">
        <v>58.2</v>
      </c>
      <c r="G72" s="19" t="s">
        <v>149</v>
      </c>
    </row>
    <row r="73" spans="1:7" ht="15.75" customHeight="1">
      <c r="A73" s="21" t="str">
        <f t="shared" si="0"/>
        <v>KRUMMEElijah</v>
      </c>
      <c r="B73" s="21">
        <v>41</v>
      </c>
      <c r="C73" s="19" t="s">
        <v>201</v>
      </c>
      <c r="D73" s="19" t="s">
        <v>202</v>
      </c>
      <c r="E73" s="21">
        <v>37.799999999999997</v>
      </c>
      <c r="F73" s="21">
        <v>54.71</v>
      </c>
      <c r="G73" s="19" t="s">
        <v>149</v>
      </c>
    </row>
    <row r="74" spans="1:7" ht="15.75" customHeight="1">
      <c r="A74" s="21" t="str">
        <f t="shared" si="0"/>
        <v>FAVREAUTheodore</v>
      </c>
      <c r="B74" s="21">
        <v>42</v>
      </c>
      <c r="C74" s="19" t="s">
        <v>247</v>
      </c>
      <c r="D74" s="19" t="s">
        <v>248</v>
      </c>
      <c r="E74" s="21">
        <v>37</v>
      </c>
      <c r="F74" s="21">
        <v>51.42</v>
      </c>
      <c r="G74" s="19" t="s">
        <v>149</v>
      </c>
    </row>
    <row r="75" spans="1:7" ht="15.75" customHeight="1">
      <c r="A75" s="21" t="str">
        <f t="shared" si="0"/>
        <v>SMITHOllie</v>
      </c>
      <c r="B75" s="21">
        <v>43</v>
      </c>
      <c r="C75" s="19" t="s">
        <v>63</v>
      </c>
      <c r="D75" s="19" t="s">
        <v>252</v>
      </c>
      <c r="E75" s="21">
        <v>36</v>
      </c>
      <c r="F75" s="21">
        <v>48.34</v>
      </c>
      <c r="G75" s="19" t="s">
        <v>159</v>
      </c>
    </row>
    <row r="76" spans="1:7" ht="15.75" customHeight="1">
      <c r="A76" s="21" t="str">
        <f t="shared" si="0"/>
        <v>THOMPSONJack</v>
      </c>
      <c r="B76" s="21">
        <v>44</v>
      </c>
      <c r="C76" s="19" t="s">
        <v>276</v>
      </c>
      <c r="D76" s="19" t="s">
        <v>193</v>
      </c>
      <c r="E76" s="21">
        <v>35.6</v>
      </c>
      <c r="F76" s="21">
        <v>45.44</v>
      </c>
      <c r="G76" s="19" t="s">
        <v>159</v>
      </c>
    </row>
    <row r="77" spans="1:7" ht="15.75" customHeight="1">
      <c r="A77" s="21" t="str">
        <f t="shared" si="0"/>
        <v>COLBECKAmbrose</v>
      </c>
      <c r="B77" s="21">
        <v>45</v>
      </c>
      <c r="C77" s="19" t="s">
        <v>277</v>
      </c>
      <c r="D77" s="19" t="s">
        <v>278</v>
      </c>
      <c r="E77" s="21">
        <v>35.6</v>
      </c>
      <c r="F77" s="21">
        <v>42.71</v>
      </c>
      <c r="G77" s="19" t="s">
        <v>149</v>
      </c>
    </row>
    <row r="78" spans="1:7" ht="15.75" customHeight="1">
      <c r="A78" s="21" t="str">
        <f t="shared" si="0"/>
        <v>BOYDEvan</v>
      </c>
      <c r="B78" s="21">
        <v>46</v>
      </c>
      <c r="C78" s="19" t="s">
        <v>205</v>
      </c>
      <c r="D78" s="19" t="s">
        <v>133</v>
      </c>
      <c r="E78" s="19">
        <v>35.200000000000003</v>
      </c>
      <c r="F78" s="21">
        <v>40.15</v>
      </c>
      <c r="G78" s="19" t="s">
        <v>113</v>
      </c>
    </row>
    <row r="79" spans="1:7" ht="15.75" customHeight="1">
      <c r="A79" s="21" t="str">
        <f t="shared" si="0"/>
        <v>DOMARESKICharlie</v>
      </c>
      <c r="B79" s="21">
        <v>47</v>
      </c>
      <c r="C79" s="19" t="s">
        <v>206</v>
      </c>
      <c r="D79" s="19" t="s">
        <v>72</v>
      </c>
      <c r="E79" s="19">
        <v>34.200000000000003</v>
      </c>
      <c r="F79" s="21">
        <v>37.74</v>
      </c>
      <c r="G79" s="19" t="s">
        <v>113</v>
      </c>
    </row>
    <row r="80" spans="1:7" ht="15.75" customHeight="1">
      <c r="A80" s="21" t="str">
        <f t="shared" si="0"/>
        <v>JOHNSONAlec</v>
      </c>
      <c r="B80" s="21">
        <v>48</v>
      </c>
      <c r="C80" s="19" t="s">
        <v>155</v>
      </c>
      <c r="D80" s="19" t="s">
        <v>261</v>
      </c>
      <c r="E80" s="19">
        <v>33.6</v>
      </c>
      <c r="F80" s="21">
        <v>35.479999999999997</v>
      </c>
      <c r="G80" s="19" t="s">
        <v>159</v>
      </c>
    </row>
    <row r="81" spans="1:7" ht="15.75" customHeight="1">
      <c r="A81" s="21" t="str">
        <f t="shared" si="0"/>
        <v>HELVOIGTOliver</v>
      </c>
      <c r="B81" s="21">
        <v>49</v>
      </c>
      <c r="C81" s="72" t="s">
        <v>92</v>
      </c>
      <c r="D81" s="72" t="s">
        <v>166</v>
      </c>
      <c r="E81" s="97">
        <v>32.799999999999997</v>
      </c>
      <c r="F81" s="21">
        <v>33.35</v>
      </c>
      <c r="G81" s="19" t="s">
        <v>113</v>
      </c>
    </row>
    <row r="82" spans="1:7" ht="15.75" customHeight="1">
      <c r="A82" s="21" t="str">
        <f t="shared" si="0"/>
        <v>ANDREWSKylar</v>
      </c>
      <c r="B82" s="21">
        <v>50</v>
      </c>
      <c r="C82" s="72" t="s">
        <v>262</v>
      </c>
      <c r="D82" s="72" t="s">
        <v>263</v>
      </c>
      <c r="E82" s="97">
        <v>32.200000000000003</v>
      </c>
      <c r="F82" s="21">
        <v>31.35</v>
      </c>
      <c r="G82" s="19" t="s">
        <v>159</v>
      </c>
    </row>
    <row r="83" spans="1:7" ht="15.75" customHeight="1">
      <c r="A83" s="21" t="str">
        <f t="shared" si="0"/>
        <v>CHIUBoaz</v>
      </c>
      <c r="B83" s="21">
        <v>51</v>
      </c>
      <c r="C83" s="72" t="s">
        <v>219</v>
      </c>
      <c r="D83" s="72" t="s">
        <v>220</v>
      </c>
      <c r="E83" s="97">
        <v>31.2</v>
      </c>
      <c r="F83" s="21">
        <v>29.46</v>
      </c>
      <c r="G83" s="19" t="s">
        <v>159</v>
      </c>
    </row>
    <row r="84" spans="1:7" ht="15.75" customHeight="1">
      <c r="A84" s="21" t="str">
        <f t="shared" si="0"/>
        <v>HYDEEvan</v>
      </c>
      <c r="B84" s="21">
        <v>52</v>
      </c>
      <c r="C84" s="72" t="s">
        <v>285</v>
      </c>
      <c r="D84" s="72" t="s">
        <v>133</v>
      </c>
      <c r="E84" s="97">
        <v>30.8</v>
      </c>
      <c r="F84" s="21">
        <v>29.46</v>
      </c>
      <c r="G84" s="19" t="s">
        <v>159</v>
      </c>
    </row>
    <row r="85" spans="1:7" ht="15.75" customHeight="1">
      <c r="A85" s="21" t="str">
        <f t="shared" si="0"/>
        <v>MACDONALDJude</v>
      </c>
      <c r="B85" s="21">
        <v>53</v>
      </c>
      <c r="C85" s="72" t="s">
        <v>243</v>
      </c>
      <c r="D85" s="72" t="s">
        <v>167</v>
      </c>
      <c r="E85" s="97">
        <v>30.4</v>
      </c>
      <c r="F85" s="21">
        <v>27.7</v>
      </c>
      <c r="G85" s="19" t="s">
        <v>149</v>
      </c>
    </row>
    <row r="86" spans="1:7" ht="15.75" customHeight="1">
      <c r="A86" s="21" t="str">
        <f t="shared" si="0"/>
        <v>WHITEEvan</v>
      </c>
      <c r="B86" s="21">
        <v>54</v>
      </c>
      <c r="C86" s="72" t="s">
        <v>189</v>
      </c>
      <c r="D86" s="72" t="s">
        <v>133</v>
      </c>
      <c r="E86" s="97">
        <v>29.2</v>
      </c>
      <c r="F86" s="21">
        <v>26.04</v>
      </c>
      <c r="G86" s="19" t="s">
        <v>159</v>
      </c>
    </row>
    <row r="87" spans="1:7" ht="15.75" customHeight="1">
      <c r="A87" s="21" t="str">
        <f t="shared" si="0"/>
        <v>BRAKEGraham</v>
      </c>
      <c r="B87" s="21">
        <v>55</v>
      </c>
      <c r="C87" s="72" t="s">
        <v>255</v>
      </c>
      <c r="D87" s="72" t="s">
        <v>256</v>
      </c>
      <c r="E87" s="97">
        <v>27.4</v>
      </c>
      <c r="F87" s="21">
        <v>23</v>
      </c>
      <c r="G87" s="19" t="s">
        <v>159</v>
      </c>
    </row>
    <row r="88" spans="1:7" ht="15.75" customHeight="1">
      <c r="A88" s="21" t="str">
        <f t="shared" si="0"/>
        <v>MARKLETriggs</v>
      </c>
      <c r="B88" s="21">
        <v>56</v>
      </c>
      <c r="C88" s="72" t="s">
        <v>286</v>
      </c>
      <c r="D88" s="72" t="s">
        <v>287</v>
      </c>
      <c r="E88" s="97">
        <v>26</v>
      </c>
      <c r="F88" s="21">
        <v>21.62</v>
      </c>
      <c r="G88" s="19" t="s">
        <v>149</v>
      </c>
    </row>
    <row r="89" spans="1:7" ht="15.75" customHeight="1">
      <c r="A89" s="21" t="str">
        <f t="shared" si="0"/>
        <v>STIRLINGGarrett</v>
      </c>
      <c r="B89" s="21">
        <v>57</v>
      </c>
      <c r="C89" s="72" t="s">
        <v>264</v>
      </c>
      <c r="D89" s="72" t="s">
        <v>265</v>
      </c>
      <c r="E89" s="97">
        <v>21.2</v>
      </c>
      <c r="F89" s="21">
        <v>20.329999999999998</v>
      </c>
      <c r="G89" s="19" t="s">
        <v>159</v>
      </c>
    </row>
    <row r="90" spans="1:7" ht="15.75" customHeight="1">
      <c r="A90" s="21" t="str">
        <f t="shared" si="0"/>
        <v>YOUCKZenin</v>
      </c>
      <c r="B90" s="21">
        <v>58</v>
      </c>
      <c r="C90" s="72" t="s">
        <v>290</v>
      </c>
      <c r="D90" s="72" t="s">
        <v>291</v>
      </c>
      <c r="E90" s="97">
        <v>20.6</v>
      </c>
      <c r="F90" s="21">
        <v>19.11</v>
      </c>
      <c r="G90" s="19" t="s">
        <v>159</v>
      </c>
    </row>
    <row r="91" spans="1:7" ht="15.75" customHeight="1">
      <c r="A91" s="21" t="str">
        <f t="shared" si="0"/>
        <v>JORDANLee</v>
      </c>
      <c r="B91" s="21">
        <v>59</v>
      </c>
      <c r="C91" s="72" t="s">
        <v>253</v>
      </c>
      <c r="D91" s="72" t="s">
        <v>288</v>
      </c>
      <c r="E91" s="97">
        <v>20.399999999999999</v>
      </c>
      <c r="F91" s="21">
        <v>17.96</v>
      </c>
      <c r="G91" s="19" t="s">
        <v>149</v>
      </c>
    </row>
    <row r="92" spans="1:7" ht="15.75" customHeight="1">
      <c r="A92" s="21" t="str">
        <f t="shared" si="0"/>
        <v>JOHNSONWill</v>
      </c>
      <c r="B92" s="21">
        <v>60</v>
      </c>
      <c r="C92" s="72" t="s">
        <v>155</v>
      </c>
      <c r="D92" s="72" t="s">
        <v>229</v>
      </c>
      <c r="E92" s="97">
        <v>18.399999999999999</v>
      </c>
      <c r="F92" s="21">
        <v>16.88</v>
      </c>
      <c r="G92" s="19" t="s">
        <v>149</v>
      </c>
    </row>
    <row r="93" spans="1:7" ht="15.75" customHeight="1">
      <c r="A93" s="21" t="str">
        <f t="shared" si="0"/>
        <v>HAYESFinley</v>
      </c>
      <c r="B93" s="21">
        <v>61</v>
      </c>
      <c r="C93" s="72" t="s">
        <v>199</v>
      </c>
      <c r="D93" s="72" t="s">
        <v>281</v>
      </c>
      <c r="E93" s="97">
        <v>16.2</v>
      </c>
      <c r="F93" s="21">
        <v>0</v>
      </c>
      <c r="G93" s="19" t="s">
        <v>159</v>
      </c>
    </row>
    <row r="94" spans="1:7" ht="15.75" customHeight="1">
      <c r="A94" s="21" t="str">
        <f t="shared" si="0"/>
        <v>OLIVERJude</v>
      </c>
      <c r="B94" s="21">
        <v>62</v>
      </c>
      <c r="C94" s="72" t="s">
        <v>324</v>
      </c>
      <c r="D94" s="72" t="s">
        <v>167</v>
      </c>
      <c r="E94" s="97">
        <v>15.4</v>
      </c>
      <c r="F94" s="21">
        <v>0</v>
      </c>
      <c r="G94" s="19" t="s">
        <v>149</v>
      </c>
    </row>
    <row r="95" spans="1:7" ht="15.75" customHeight="1">
      <c r="A95" s="21" t="str">
        <f t="shared" si="0"/>
        <v>JORDANSpencer</v>
      </c>
      <c r="B95" s="21">
        <v>63</v>
      </c>
      <c r="C95" s="72" t="s">
        <v>253</v>
      </c>
      <c r="D95" s="72" t="s">
        <v>254</v>
      </c>
      <c r="E95" s="97">
        <v>12.6</v>
      </c>
      <c r="F95" s="21">
        <v>0</v>
      </c>
      <c r="G95" s="19" t="s">
        <v>159</v>
      </c>
    </row>
    <row r="96" spans="1:7" ht="15.75" customHeight="1">
      <c r="A96" s="21" t="str">
        <f t="shared" si="0"/>
        <v>SINGER-LOWRIEFinian</v>
      </c>
      <c r="B96" s="21">
        <v>64</v>
      </c>
      <c r="C96" s="72" t="s">
        <v>300</v>
      </c>
      <c r="D96" s="72" t="s">
        <v>301</v>
      </c>
      <c r="E96" s="97">
        <v>12.4</v>
      </c>
      <c r="F96" s="21">
        <v>0</v>
      </c>
      <c r="G96" s="19" t="s">
        <v>159</v>
      </c>
    </row>
    <row r="97" spans="1:10" ht="15.75" customHeight="1">
      <c r="A97" s="21" t="str">
        <f t="shared" si="0"/>
        <v>HENDERSONFinn</v>
      </c>
      <c r="B97" s="21">
        <v>65</v>
      </c>
      <c r="C97" s="72" t="s">
        <v>71</v>
      </c>
      <c r="D97" s="72" t="s">
        <v>231</v>
      </c>
      <c r="E97" s="97">
        <v>10.8</v>
      </c>
      <c r="F97" s="21">
        <v>0</v>
      </c>
      <c r="G97" s="19" t="s">
        <v>159</v>
      </c>
    </row>
    <row r="98" spans="1:10" ht="15.75" customHeight="1">
      <c r="A98" s="21" t="str">
        <f t="shared" si="0"/>
        <v>EDWARDSMichael</v>
      </c>
      <c r="B98" s="21">
        <v>66</v>
      </c>
      <c r="C98" s="72" t="s">
        <v>250</v>
      </c>
      <c r="D98" s="72" t="s">
        <v>251</v>
      </c>
      <c r="E98" s="97">
        <v>8</v>
      </c>
      <c r="F98" s="21">
        <v>0</v>
      </c>
      <c r="G98" s="19" t="s">
        <v>159</v>
      </c>
    </row>
    <row r="99" spans="1:10" ht="15.75" customHeight="1">
      <c r="A99" s="21" t="str">
        <f t="shared" si="0"/>
        <v>BOUMARhett</v>
      </c>
      <c r="B99" s="21">
        <v>67</v>
      </c>
      <c r="C99" s="72" t="s">
        <v>272</v>
      </c>
      <c r="D99" s="72" t="s">
        <v>273</v>
      </c>
      <c r="E99" s="97" t="s">
        <v>325</v>
      </c>
      <c r="F99" s="21">
        <v>0</v>
      </c>
      <c r="G99" s="19" t="s">
        <v>159</v>
      </c>
    </row>
    <row r="100" spans="1:10" ht="15.75" customHeight="1">
      <c r="A100" s="21" t="str">
        <f t="shared" si="0"/>
        <v>UNGERQuinn</v>
      </c>
      <c r="B100" s="21">
        <v>68</v>
      </c>
      <c r="C100" s="72" t="s">
        <v>302</v>
      </c>
      <c r="D100" s="72" t="s">
        <v>303</v>
      </c>
      <c r="E100" s="97" t="s">
        <v>325</v>
      </c>
      <c r="F100" s="21">
        <v>0</v>
      </c>
      <c r="G100" s="19" t="s">
        <v>159</v>
      </c>
    </row>
    <row r="101" spans="1:10" ht="15.75" customHeight="1">
      <c r="A101" s="21" t="str">
        <f t="shared" si="0"/>
        <v>PARCHERMicgill</v>
      </c>
      <c r="B101" s="21">
        <v>69</v>
      </c>
      <c r="C101" s="72" t="s">
        <v>297</v>
      </c>
      <c r="D101" s="72" t="s">
        <v>298</v>
      </c>
      <c r="E101" s="97" t="s">
        <v>325</v>
      </c>
      <c r="F101" s="21">
        <v>0</v>
      </c>
      <c r="G101" s="19" t="s">
        <v>113</v>
      </c>
    </row>
    <row r="102" spans="1:10" ht="15.75" customHeight="1">
      <c r="A102" s="21" t="str">
        <f t="shared" si="0"/>
        <v>WOODAndrew</v>
      </c>
      <c r="B102" s="21">
        <v>70</v>
      </c>
      <c r="C102" s="72" t="s">
        <v>304</v>
      </c>
      <c r="D102" s="72" t="s">
        <v>177</v>
      </c>
      <c r="E102" s="97" t="s">
        <v>325</v>
      </c>
      <c r="F102" s="21">
        <v>0</v>
      </c>
      <c r="G102" s="19" t="s">
        <v>113</v>
      </c>
    </row>
    <row r="103" spans="1:10" ht="15.75" customHeight="1">
      <c r="A103" s="21" t="str">
        <f t="shared" si="0"/>
        <v/>
      </c>
      <c r="B103" s="21"/>
      <c r="C103" s="72"/>
      <c r="D103" s="72"/>
      <c r="E103" s="97"/>
      <c r="F103" s="21">
        <f>SUM(F33:F102)</f>
        <v>10573.85</v>
      </c>
      <c r="G103" s="98"/>
    </row>
    <row r="104" spans="1:10" ht="15.75" customHeight="1">
      <c r="A104" s="21" t="str">
        <f t="shared" si="0"/>
        <v/>
      </c>
      <c r="B104" s="97"/>
      <c r="C104" s="72"/>
      <c r="D104" s="72"/>
      <c r="E104" s="97"/>
      <c r="F104" s="21"/>
      <c r="G104" s="98"/>
    </row>
    <row r="105" spans="1:10" ht="15.75" customHeight="1">
      <c r="A105" s="21" t="str">
        <f t="shared" si="0"/>
        <v>Big AirWomen</v>
      </c>
      <c r="B105" s="99" t="s">
        <v>305</v>
      </c>
      <c r="C105" s="99" t="s">
        <v>326</v>
      </c>
      <c r="D105" s="99" t="s">
        <v>307</v>
      </c>
      <c r="E105" s="100"/>
      <c r="F105" s="101"/>
      <c r="G105" s="72"/>
    </row>
    <row r="106" spans="1:10" ht="15.75" customHeight="1">
      <c r="A106" s="21" t="str">
        <f t="shared" si="0"/>
        <v/>
      </c>
      <c r="B106" s="72"/>
      <c r="C106" s="72"/>
      <c r="D106" s="72"/>
      <c r="E106" s="72"/>
      <c r="F106" s="18"/>
      <c r="G106" s="72"/>
    </row>
    <row r="107" spans="1:10" ht="15.75" customHeight="1">
      <c r="A107" s="21" t="str">
        <f t="shared" si="0"/>
        <v>Last NameFirst Name</v>
      </c>
      <c r="B107" s="93" t="s">
        <v>308</v>
      </c>
      <c r="C107" s="93" t="s">
        <v>309</v>
      </c>
      <c r="D107" s="93" t="s">
        <v>310</v>
      </c>
      <c r="E107" s="93" t="s">
        <v>311</v>
      </c>
      <c r="F107" s="93" t="s">
        <v>312</v>
      </c>
      <c r="G107" s="93" t="s">
        <v>3</v>
      </c>
      <c r="H107" s="72"/>
      <c r="I107" s="72"/>
      <c r="J107" s="102"/>
    </row>
    <row r="108" spans="1:10" ht="15.75" customHeight="1">
      <c r="A108" s="21" t="str">
        <f t="shared" si="0"/>
        <v>HOIVIKKristin</v>
      </c>
      <c r="B108" s="29">
        <v>1</v>
      </c>
      <c r="C108" s="19" t="s">
        <v>313</v>
      </c>
      <c r="D108" s="19" t="s">
        <v>44</v>
      </c>
      <c r="E108" s="21">
        <v>86</v>
      </c>
      <c r="F108" s="21">
        <v>650</v>
      </c>
      <c r="G108" s="19" t="s">
        <v>38</v>
      </c>
      <c r="H108" s="72"/>
      <c r="I108" s="72"/>
      <c r="J108" s="102"/>
    </row>
    <row r="109" spans="1:10" ht="15.75" customHeight="1">
      <c r="A109" s="21" t="str">
        <f t="shared" si="0"/>
        <v>HOMEmma</v>
      </c>
      <c r="B109" s="29">
        <v>2</v>
      </c>
      <c r="C109" s="19" t="s">
        <v>327</v>
      </c>
      <c r="D109" s="19" t="s">
        <v>42</v>
      </c>
      <c r="E109" s="21">
        <v>83.6</v>
      </c>
      <c r="F109" s="21">
        <v>598</v>
      </c>
      <c r="G109" s="19" t="s">
        <v>38</v>
      </c>
      <c r="H109" s="72"/>
      <c r="I109" s="72"/>
      <c r="J109" s="102"/>
    </row>
    <row r="110" spans="1:10" ht="15.75" customHeight="1">
      <c r="A110" s="21" t="str">
        <f t="shared" si="0"/>
        <v>BROWNIndra</v>
      </c>
      <c r="B110" s="29">
        <v>3</v>
      </c>
      <c r="C110" s="19" t="s">
        <v>65</v>
      </c>
      <c r="D110" s="19" t="s">
        <v>64</v>
      </c>
      <c r="E110" s="21">
        <v>52.4</v>
      </c>
      <c r="F110" s="21">
        <v>550.16</v>
      </c>
      <c r="G110" s="19" t="s">
        <v>315</v>
      </c>
      <c r="H110" s="72"/>
      <c r="I110" s="72"/>
      <c r="J110" s="102"/>
    </row>
    <row r="111" spans="1:10" ht="15.75" customHeight="1">
      <c r="A111" s="21" t="str">
        <f t="shared" si="0"/>
        <v>HENDERSONZoe</v>
      </c>
      <c r="B111" s="29">
        <v>4</v>
      </c>
      <c r="C111" s="19" t="s">
        <v>71</v>
      </c>
      <c r="D111" s="19" t="s">
        <v>39</v>
      </c>
      <c r="E111" s="21">
        <v>47.8</v>
      </c>
      <c r="F111" s="21">
        <v>506.15</v>
      </c>
      <c r="G111" s="19" t="s">
        <v>315</v>
      </c>
      <c r="H111" s="72"/>
      <c r="I111" s="72"/>
      <c r="J111" s="102"/>
    </row>
    <row r="112" spans="1:10" ht="15.75" customHeight="1">
      <c r="A112" s="21" t="str">
        <f t="shared" si="0"/>
        <v>KINGLottie</v>
      </c>
      <c r="B112" s="29">
        <v>5</v>
      </c>
      <c r="C112" s="19" t="s">
        <v>55</v>
      </c>
      <c r="D112" s="19" t="s">
        <v>54</v>
      </c>
      <c r="E112" s="21">
        <v>46.6</v>
      </c>
      <c r="F112" s="21">
        <v>465.66</v>
      </c>
      <c r="G112" s="19" t="s">
        <v>315</v>
      </c>
      <c r="H112" s="72"/>
      <c r="I112" s="72"/>
      <c r="J112" s="102"/>
    </row>
    <row r="113" spans="1:10" ht="15.75" customHeight="1">
      <c r="A113" s="21" t="str">
        <f t="shared" si="0"/>
        <v>MCCAUGHEYEmelie</v>
      </c>
      <c r="B113" s="29">
        <v>6</v>
      </c>
      <c r="C113" s="19" t="s">
        <v>51</v>
      </c>
      <c r="D113" s="19" t="s">
        <v>50</v>
      </c>
      <c r="E113" s="21">
        <v>37.799999999999997</v>
      </c>
      <c r="F113" s="21">
        <v>428.4</v>
      </c>
      <c r="G113" s="19" t="s">
        <v>38</v>
      </c>
      <c r="H113" s="72"/>
      <c r="I113" s="72"/>
      <c r="J113" s="102"/>
    </row>
    <row r="114" spans="1:10" ht="15.75" customHeight="1">
      <c r="A114" s="21" t="str">
        <f t="shared" si="0"/>
        <v>WOODENBobbi</v>
      </c>
      <c r="B114" s="29">
        <v>7</v>
      </c>
      <c r="C114" s="19" t="s">
        <v>96</v>
      </c>
      <c r="D114" s="19" t="s">
        <v>95</v>
      </c>
      <c r="E114" s="21">
        <v>35.4</v>
      </c>
      <c r="F114" s="21">
        <v>394.13</v>
      </c>
      <c r="G114" s="19" t="s">
        <v>38</v>
      </c>
      <c r="H114" s="72"/>
      <c r="I114" s="72"/>
      <c r="J114" s="102"/>
    </row>
    <row r="115" spans="1:10" ht="15.75" customHeight="1">
      <c r="A115" s="21" t="str">
        <f t="shared" si="0"/>
        <v>SHOPLANDNyah</v>
      </c>
      <c r="B115" s="29">
        <v>8</v>
      </c>
      <c r="C115" s="19" t="s">
        <v>53</v>
      </c>
      <c r="D115" s="19" t="s">
        <v>52</v>
      </c>
      <c r="E115" s="21">
        <v>34.4</v>
      </c>
      <c r="F115" s="21">
        <v>362.6</v>
      </c>
      <c r="G115" s="19" t="s">
        <v>315</v>
      </c>
      <c r="H115" s="72"/>
      <c r="I115" s="72"/>
      <c r="J115" s="102"/>
    </row>
    <row r="116" spans="1:10" ht="15.75" customHeight="1">
      <c r="A116" s="21" t="str">
        <f t="shared" si="0"/>
        <v>TROTTIEREva</v>
      </c>
      <c r="B116" s="29">
        <v>9</v>
      </c>
      <c r="C116" s="19" t="s">
        <v>82</v>
      </c>
      <c r="D116" s="19" t="s">
        <v>81</v>
      </c>
      <c r="E116" s="21">
        <v>33</v>
      </c>
      <c r="F116" s="21">
        <v>333.59</v>
      </c>
      <c r="G116" s="19" t="s">
        <v>38</v>
      </c>
      <c r="H116" s="72"/>
      <c r="I116" s="72"/>
      <c r="J116" s="102"/>
    </row>
    <row r="117" spans="1:10" ht="15.75" customHeight="1">
      <c r="A117" s="21" t="str">
        <f t="shared" si="0"/>
        <v>SMITHMaya</v>
      </c>
      <c r="B117" s="29">
        <v>10</v>
      </c>
      <c r="C117" s="19" t="s">
        <v>63</v>
      </c>
      <c r="D117" s="19" t="s">
        <v>62</v>
      </c>
      <c r="E117" s="21">
        <v>29.4</v>
      </c>
      <c r="F117" s="21">
        <v>306.89999999999998</v>
      </c>
      <c r="G117" s="19" t="s">
        <v>38</v>
      </c>
      <c r="H117" s="72"/>
      <c r="I117" s="72"/>
      <c r="J117" s="102"/>
    </row>
    <row r="118" spans="1:10" ht="15.75" customHeight="1">
      <c r="A118" s="21" t="str">
        <f t="shared" si="0"/>
        <v>SUTHERLANDMaggie</v>
      </c>
      <c r="B118" s="29">
        <v>11</v>
      </c>
      <c r="C118" s="19" t="s">
        <v>59</v>
      </c>
      <c r="D118" s="19" t="s">
        <v>58</v>
      </c>
      <c r="E118" s="21">
        <v>29.2</v>
      </c>
      <c r="F118" s="21">
        <v>282.35000000000002</v>
      </c>
      <c r="G118" s="19" t="s">
        <v>38</v>
      </c>
      <c r="H118" s="72"/>
      <c r="I118" s="72"/>
      <c r="J118" s="102"/>
    </row>
    <row r="119" spans="1:10" ht="15.75" customHeight="1">
      <c r="A119" s="21" t="str">
        <f t="shared" si="0"/>
        <v>WAGNERMalory</v>
      </c>
      <c r="B119" s="29">
        <v>12</v>
      </c>
      <c r="C119" s="19" t="s">
        <v>49</v>
      </c>
      <c r="D119" s="19" t="s">
        <v>48</v>
      </c>
      <c r="E119" s="21">
        <v>25.6</v>
      </c>
      <c r="F119" s="21">
        <v>259.76</v>
      </c>
      <c r="G119" s="19" t="s">
        <v>38</v>
      </c>
      <c r="H119" s="72"/>
      <c r="I119" s="72"/>
      <c r="J119" s="102"/>
    </row>
    <row r="120" spans="1:10" ht="15.75" customHeight="1">
      <c r="A120" s="21" t="str">
        <f t="shared" si="0"/>
        <v>WENZLAWEZola</v>
      </c>
      <c r="B120" s="29">
        <v>13</v>
      </c>
      <c r="C120" s="19" t="s">
        <v>80</v>
      </c>
      <c r="D120" s="19" t="s">
        <v>79</v>
      </c>
      <c r="E120" s="21">
        <v>23.4</v>
      </c>
      <c r="F120" s="21">
        <v>238.98</v>
      </c>
      <c r="G120" s="19" t="s">
        <v>38</v>
      </c>
      <c r="H120" s="72"/>
      <c r="I120" s="72"/>
      <c r="J120" s="102"/>
    </row>
    <row r="121" spans="1:10" ht="15.75" customHeight="1">
      <c r="A121" s="21" t="str">
        <f t="shared" si="0"/>
        <v>BOOTHSage</v>
      </c>
      <c r="B121" s="29">
        <v>14</v>
      </c>
      <c r="C121" s="19" t="s">
        <v>69</v>
      </c>
      <c r="D121" s="19" t="s">
        <v>68</v>
      </c>
      <c r="E121" s="21">
        <v>21.2</v>
      </c>
      <c r="F121" s="21">
        <v>219.86</v>
      </c>
      <c r="G121" s="19" t="s">
        <v>315</v>
      </c>
      <c r="H121" s="72"/>
      <c r="I121" s="72"/>
      <c r="J121" s="102"/>
    </row>
    <row r="122" spans="1:10" ht="15.75" customHeight="1">
      <c r="A122" s="21" t="str">
        <f t="shared" si="0"/>
        <v>SIMONSENMikka</v>
      </c>
      <c r="B122" s="29">
        <v>15</v>
      </c>
      <c r="C122" s="19" t="s">
        <v>57</v>
      </c>
      <c r="D122" s="19" t="s">
        <v>56</v>
      </c>
      <c r="E122" s="21">
        <v>16.399999999999999</v>
      </c>
      <c r="F122" s="21">
        <v>202.28</v>
      </c>
      <c r="G122" s="19" t="s">
        <v>38</v>
      </c>
      <c r="H122" s="72"/>
      <c r="I122" s="72"/>
      <c r="J122" s="102"/>
    </row>
    <row r="123" spans="1:10" ht="15.75" customHeight="1">
      <c r="A123" s="21" t="str">
        <f t="shared" si="0"/>
        <v>PRETTOTessa</v>
      </c>
      <c r="B123" s="29">
        <v>16</v>
      </c>
      <c r="C123" s="19" t="s">
        <v>88</v>
      </c>
      <c r="D123" s="19" t="s">
        <v>87</v>
      </c>
      <c r="E123" s="21">
        <v>16.2</v>
      </c>
      <c r="F123" s="21">
        <v>186.09</v>
      </c>
      <c r="G123" s="19" t="s">
        <v>41</v>
      </c>
      <c r="H123" s="72"/>
      <c r="I123" s="72"/>
      <c r="J123" s="102"/>
    </row>
    <row r="124" spans="1:10" ht="15.75" customHeight="1">
      <c r="A124" s="21" t="str">
        <f t="shared" si="0"/>
        <v>WEYMANCharlie</v>
      </c>
      <c r="B124" s="29">
        <v>17</v>
      </c>
      <c r="C124" s="19" t="s">
        <v>73</v>
      </c>
      <c r="D124" s="19" t="s">
        <v>72</v>
      </c>
      <c r="E124" s="21">
        <v>15</v>
      </c>
      <c r="F124" s="21">
        <v>171.21</v>
      </c>
      <c r="G124" s="19" t="s">
        <v>38</v>
      </c>
      <c r="H124" s="72"/>
      <c r="I124" s="72"/>
      <c r="J124" s="72"/>
    </row>
    <row r="125" spans="1:10" ht="15.75" customHeight="1">
      <c r="A125" s="21" t="str">
        <f t="shared" si="0"/>
        <v>ROBINKaiya</v>
      </c>
      <c r="B125" s="29">
        <v>18</v>
      </c>
      <c r="C125" s="19" t="s">
        <v>84</v>
      </c>
      <c r="D125" s="19" t="s">
        <v>83</v>
      </c>
      <c r="E125" s="21">
        <v>14</v>
      </c>
      <c r="F125" s="21">
        <v>157.51</v>
      </c>
      <c r="G125" s="19" t="s">
        <v>38</v>
      </c>
      <c r="H125" s="72"/>
      <c r="I125" s="72"/>
      <c r="J125" s="72"/>
    </row>
    <row r="126" spans="1:10" ht="15.75" customHeight="1">
      <c r="A126" s="21" t="str">
        <f t="shared" si="0"/>
        <v>CALDERMeghan</v>
      </c>
      <c r="B126" s="29">
        <v>19</v>
      </c>
      <c r="C126" s="19" t="s">
        <v>67</v>
      </c>
      <c r="D126" s="19" t="s">
        <v>66</v>
      </c>
      <c r="E126" s="21">
        <v>14.2</v>
      </c>
      <c r="F126" s="21">
        <v>144.91</v>
      </c>
      <c r="G126" s="19" t="s">
        <v>315</v>
      </c>
      <c r="H126" s="72"/>
      <c r="I126" s="72"/>
      <c r="J126" s="72"/>
    </row>
    <row r="127" spans="1:10" ht="15.75" customHeight="1">
      <c r="A127" s="21" t="str">
        <f t="shared" si="0"/>
        <v>BALCHENJulia</v>
      </c>
      <c r="B127" s="29">
        <v>20</v>
      </c>
      <c r="C127" s="19" t="s">
        <v>78</v>
      </c>
      <c r="D127" s="19" t="s">
        <v>77</v>
      </c>
      <c r="E127" s="103">
        <v>7.6</v>
      </c>
      <c r="F127" s="21">
        <v>133.32</v>
      </c>
      <c r="G127" s="19" t="s">
        <v>38</v>
      </c>
    </row>
    <row r="128" spans="1:10" ht="15.75" customHeight="1">
      <c r="A128" s="21" t="str">
        <f t="shared" si="0"/>
        <v>PRENTICERiley</v>
      </c>
      <c r="B128" s="29">
        <v>21</v>
      </c>
      <c r="C128" s="19" t="s">
        <v>94</v>
      </c>
      <c r="D128" s="19" t="s">
        <v>93</v>
      </c>
      <c r="E128" s="103">
        <v>4.5999999999999996</v>
      </c>
      <c r="F128" s="21">
        <v>122.65</v>
      </c>
      <c r="G128" s="19" t="s">
        <v>38</v>
      </c>
    </row>
    <row r="129" spans="1:8" ht="15.75" customHeight="1">
      <c r="A129" s="21" t="str">
        <f t="shared" si="0"/>
        <v>CLEMENSONPoppy</v>
      </c>
      <c r="B129" s="29">
        <v>22</v>
      </c>
      <c r="C129" s="72" t="s">
        <v>98</v>
      </c>
      <c r="D129" s="72" t="s">
        <v>97</v>
      </c>
      <c r="E129" s="72" t="s">
        <v>325</v>
      </c>
      <c r="F129" s="18">
        <v>0</v>
      </c>
      <c r="G129" s="72" t="s">
        <v>315</v>
      </c>
    </row>
    <row r="130" spans="1:8" ht="15.75" customHeight="1">
      <c r="A130" s="21" t="str">
        <f t="shared" si="0"/>
        <v>KELLEYLauren</v>
      </c>
      <c r="B130" s="29">
        <v>23</v>
      </c>
      <c r="C130" s="72" t="s">
        <v>90</v>
      </c>
      <c r="D130" s="72" t="s">
        <v>89</v>
      </c>
      <c r="E130" s="72" t="s">
        <v>325</v>
      </c>
      <c r="F130" s="18">
        <v>0</v>
      </c>
      <c r="G130" s="72" t="s">
        <v>38</v>
      </c>
    </row>
    <row r="131" spans="1:8" ht="15.75" customHeight="1">
      <c r="A131" s="21" t="str">
        <f t="shared" si="0"/>
        <v/>
      </c>
      <c r="B131" s="92"/>
      <c r="C131" s="92"/>
      <c r="D131" s="92"/>
      <c r="E131" s="72"/>
      <c r="F131" s="18">
        <f>SUM(F108:F130)</f>
        <v>6714.5099999999984</v>
      </c>
      <c r="G131" s="72"/>
    </row>
    <row r="132" spans="1:8" ht="15.75" customHeight="1">
      <c r="A132" s="21" t="str">
        <f t="shared" si="0"/>
        <v>Big AirMen</v>
      </c>
      <c r="B132" s="92" t="s">
        <v>328</v>
      </c>
      <c r="C132" s="92" t="s">
        <v>326</v>
      </c>
      <c r="D132" s="92" t="s">
        <v>316</v>
      </c>
      <c r="E132" s="72"/>
      <c r="F132" s="18"/>
      <c r="G132" s="72"/>
    </row>
    <row r="133" spans="1:8" ht="15.75" customHeight="1">
      <c r="A133" s="21" t="str">
        <f t="shared" si="0"/>
        <v/>
      </c>
      <c r="B133" s="72"/>
      <c r="C133" s="72"/>
      <c r="D133" s="72"/>
      <c r="E133" s="72"/>
      <c r="F133" s="18"/>
      <c r="G133" s="72"/>
    </row>
    <row r="134" spans="1:8" ht="15.75" customHeight="1">
      <c r="A134" s="21" t="str">
        <f t="shared" si="0"/>
        <v>Last NameFirst Name</v>
      </c>
      <c r="B134" s="93" t="s">
        <v>308</v>
      </c>
      <c r="C134" s="93" t="s">
        <v>309</v>
      </c>
      <c r="D134" s="93" t="s">
        <v>310</v>
      </c>
      <c r="E134" s="93" t="s">
        <v>311</v>
      </c>
      <c r="F134" s="93" t="s">
        <v>312</v>
      </c>
      <c r="G134" s="93" t="s">
        <v>3</v>
      </c>
      <c r="H134" s="18"/>
    </row>
    <row r="135" spans="1:8" ht="15.75" customHeight="1">
      <c r="A135" s="21" t="str">
        <f t="shared" si="0"/>
        <v>OLIVERJude</v>
      </c>
      <c r="B135" s="29">
        <v>1</v>
      </c>
      <c r="C135" s="19" t="s">
        <v>324</v>
      </c>
      <c r="D135" s="19" t="s">
        <v>167</v>
      </c>
      <c r="E135" s="21">
        <v>93.2</v>
      </c>
      <c r="F135" s="21">
        <v>650</v>
      </c>
      <c r="G135" s="19" t="s">
        <v>149</v>
      </c>
      <c r="H135" s="18"/>
    </row>
    <row r="136" spans="1:8" ht="15.75" customHeight="1">
      <c r="A136" s="21" t="str">
        <f t="shared" si="0"/>
        <v>CHRISTENSENDrew</v>
      </c>
      <c r="B136" s="29">
        <v>2</v>
      </c>
      <c r="C136" s="19" t="s">
        <v>318</v>
      </c>
      <c r="D136" s="19" t="s">
        <v>127</v>
      </c>
      <c r="E136" s="21">
        <v>86.8</v>
      </c>
      <c r="F136" s="21">
        <v>611</v>
      </c>
      <c r="G136" s="19" t="s">
        <v>159</v>
      </c>
      <c r="H136" s="18"/>
    </row>
    <row r="137" spans="1:8" ht="15.75" customHeight="1">
      <c r="A137" s="21" t="str">
        <f t="shared" si="0"/>
        <v>BALLLucas</v>
      </c>
      <c r="B137" s="29">
        <v>3</v>
      </c>
      <c r="C137" s="19" t="s">
        <v>317</v>
      </c>
      <c r="D137" s="19" t="s">
        <v>165</v>
      </c>
      <c r="E137" s="21">
        <v>86</v>
      </c>
      <c r="F137" s="21">
        <v>574.34</v>
      </c>
      <c r="G137" s="19" t="s">
        <v>159</v>
      </c>
      <c r="H137" s="18"/>
    </row>
    <row r="138" spans="1:8" ht="15.75" customHeight="1">
      <c r="A138" s="21" t="str">
        <f t="shared" si="0"/>
        <v>JOHNSONCaleb</v>
      </c>
      <c r="B138" s="29">
        <v>4</v>
      </c>
      <c r="C138" s="19" t="s">
        <v>155</v>
      </c>
      <c r="D138" s="19" t="s">
        <v>156</v>
      </c>
      <c r="E138" s="21">
        <v>84.4</v>
      </c>
      <c r="F138" s="21">
        <v>539.88</v>
      </c>
      <c r="G138" s="19" t="s">
        <v>113</v>
      </c>
      <c r="H138" s="18"/>
    </row>
    <row r="139" spans="1:8" ht="15.75" customHeight="1">
      <c r="A139" s="21" t="str">
        <f t="shared" si="0"/>
        <v>KRUMMEElijah</v>
      </c>
      <c r="B139" s="29">
        <v>4</v>
      </c>
      <c r="C139" s="19" t="s">
        <v>201</v>
      </c>
      <c r="D139" s="19" t="s">
        <v>202</v>
      </c>
      <c r="E139" s="21">
        <v>75.8</v>
      </c>
      <c r="F139" s="21">
        <v>507.49</v>
      </c>
      <c r="G139" s="19" t="s">
        <v>149</v>
      </c>
      <c r="H139" s="18"/>
    </row>
    <row r="140" spans="1:8" ht="15.75" customHeight="1">
      <c r="A140" s="21" t="str">
        <f t="shared" si="0"/>
        <v>STOLLKristian</v>
      </c>
      <c r="B140" s="29">
        <v>6</v>
      </c>
      <c r="C140" s="19" t="s">
        <v>160</v>
      </c>
      <c r="D140" s="19" t="s">
        <v>161</v>
      </c>
      <c r="E140" s="21">
        <v>73.599999999999994</v>
      </c>
      <c r="F140" s="21">
        <v>477.04</v>
      </c>
      <c r="G140" s="19" t="s">
        <v>149</v>
      </c>
      <c r="H140" s="18"/>
    </row>
    <row r="141" spans="1:8" ht="15.75" customHeight="1">
      <c r="A141" s="21" t="str">
        <f t="shared" si="0"/>
        <v>LAMBERTByron</v>
      </c>
      <c r="B141" s="29">
        <v>7</v>
      </c>
      <c r="C141" s="19" t="s">
        <v>322</v>
      </c>
      <c r="D141" s="19" t="s">
        <v>154</v>
      </c>
      <c r="E141" s="21">
        <v>69.400000000000006</v>
      </c>
      <c r="F141" s="21">
        <v>448.42</v>
      </c>
      <c r="G141" s="19" t="s">
        <v>159</v>
      </c>
      <c r="H141" s="18"/>
    </row>
    <row r="142" spans="1:8" ht="15.75" customHeight="1">
      <c r="A142" s="21" t="str">
        <f t="shared" si="0"/>
        <v>WITVOETGrayson</v>
      </c>
      <c r="B142" s="29">
        <v>8</v>
      </c>
      <c r="C142" s="19" t="s">
        <v>320</v>
      </c>
      <c r="D142" s="19" t="s">
        <v>147</v>
      </c>
      <c r="E142" s="21">
        <v>67.8</v>
      </c>
      <c r="F142" s="21">
        <v>421.51</v>
      </c>
      <c r="G142" s="19" t="s">
        <v>159</v>
      </c>
      <c r="H142" s="18"/>
    </row>
    <row r="143" spans="1:8" ht="15.75" customHeight="1">
      <c r="A143" s="21" t="str">
        <f t="shared" si="0"/>
        <v>SPENCERLandon</v>
      </c>
      <c r="B143" s="29">
        <v>9</v>
      </c>
      <c r="C143" s="19" t="s">
        <v>194</v>
      </c>
      <c r="D143" s="19" t="s">
        <v>125</v>
      </c>
      <c r="E143" s="21">
        <v>65.8</v>
      </c>
      <c r="F143" s="21">
        <v>396.22</v>
      </c>
      <c r="G143" s="19" t="s">
        <v>159</v>
      </c>
      <c r="H143" s="18"/>
    </row>
    <row r="144" spans="1:8" ht="15.75" customHeight="1">
      <c r="A144" s="21" t="str">
        <f t="shared" si="0"/>
        <v>DORWARDRoxton</v>
      </c>
      <c r="B144" s="29">
        <v>10</v>
      </c>
      <c r="C144" s="19" t="s">
        <v>162</v>
      </c>
      <c r="D144" s="19" t="s">
        <v>163</v>
      </c>
      <c r="E144" s="21">
        <v>64</v>
      </c>
      <c r="F144" s="21">
        <v>372.45</v>
      </c>
      <c r="G144" s="19" t="s">
        <v>149</v>
      </c>
      <c r="H144" s="18"/>
    </row>
    <row r="145" spans="1:8" ht="15.75" customHeight="1">
      <c r="A145" s="21" t="str">
        <f t="shared" si="0"/>
        <v>GAREAULuke</v>
      </c>
      <c r="B145" s="29">
        <v>11</v>
      </c>
      <c r="C145" s="19" t="s">
        <v>321</v>
      </c>
      <c r="D145" s="19" t="s">
        <v>158</v>
      </c>
      <c r="E145" s="21">
        <v>60.2</v>
      </c>
      <c r="F145" s="21">
        <v>350.1</v>
      </c>
      <c r="G145" s="19" t="s">
        <v>159</v>
      </c>
      <c r="H145" s="18"/>
    </row>
    <row r="146" spans="1:8" ht="15.75" customHeight="1">
      <c r="A146" s="21" t="str">
        <f t="shared" si="0"/>
        <v>BROWNEverett</v>
      </c>
      <c r="B146" s="29">
        <v>11</v>
      </c>
      <c r="C146" s="19" t="s">
        <v>65</v>
      </c>
      <c r="D146" s="19" t="s">
        <v>171</v>
      </c>
      <c r="E146" s="21">
        <v>60</v>
      </c>
      <c r="F146" s="21">
        <v>329.09</v>
      </c>
      <c r="G146" s="19" t="s">
        <v>159</v>
      </c>
      <c r="H146" s="18"/>
    </row>
    <row r="147" spans="1:8" ht="15.75" customHeight="1">
      <c r="A147" s="21" t="str">
        <f t="shared" si="0"/>
        <v>BROWNJames</v>
      </c>
      <c r="B147" s="29">
        <v>12</v>
      </c>
      <c r="C147" s="19" t="s">
        <v>65</v>
      </c>
      <c r="D147" s="19" t="s">
        <v>221</v>
      </c>
      <c r="E147" s="21">
        <v>57.2</v>
      </c>
      <c r="F147" s="21">
        <v>309.35000000000002</v>
      </c>
      <c r="G147" s="19" t="s">
        <v>149</v>
      </c>
      <c r="H147" s="18"/>
    </row>
    <row r="148" spans="1:8" ht="15.75" customHeight="1">
      <c r="A148" s="21" t="str">
        <f t="shared" si="0"/>
        <v>WHITEEvan</v>
      </c>
      <c r="B148" s="29">
        <v>13</v>
      </c>
      <c r="C148" s="19" t="s">
        <v>189</v>
      </c>
      <c r="D148" s="19" t="s">
        <v>133</v>
      </c>
      <c r="E148" s="21">
        <v>55.6</v>
      </c>
      <c r="F148" s="21">
        <v>290.79000000000002</v>
      </c>
      <c r="G148" s="19" t="s">
        <v>159</v>
      </c>
      <c r="H148" s="18"/>
    </row>
    <row r="149" spans="1:8" ht="15.75" customHeight="1">
      <c r="A149" s="21" t="str">
        <f t="shared" si="0"/>
        <v>HENDERSONFinn</v>
      </c>
      <c r="B149" s="29">
        <v>14</v>
      </c>
      <c r="C149" s="19" t="s">
        <v>71</v>
      </c>
      <c r="D149" s="19" t="s">
        <v>231</v>
      </c>
      <c r="E149" s="21">
        <v>55.4</v>
      </c>
      <c r="F149" s="21">
        <v>273.33999999999997</v>
      </c>
      <c r="G149" s="19" t="s">
        <v>159</v>
      </c>
      <c r="H149" s="18"/>
    </row>
    <row r="150" spans="1:8" ht="15.75" customHeight="1">
      <c r="A150" s="21" t="str">
        <f t="shared" si="0"/>
        <v>PRENTICETain</v>
      </c>
      <c r="B150" s="29">
        <v>15</v>
      </c>
      <c r="C150" s="19" t="s">
        <v>94</v>
      </c>
      <c r="D150" s="19" t="s">
        <v>190</v>
      </c>
      <c r="E150" s="21">
        <v>55.2</v>
      </c>
      <c r="F150" s="21">
        <v>256.94</v>
      </c>
      <c r="G150" s="19" t="s">
        <v>149</v>
      </c>
      <c r="H150" s="18"/>
    </row>
    <row r="151" spans="1:8" ht="15.75" customHeight="1">
      <c r="A151" s="21" t="str">
        <f t="shared" si="0"/>
        <v>COOPEROwen</v>
      </c>
      <c r="B151" s="29">
        <v>16</v>
      </c>
      <c r="C151" s="19" t="s">
        <v>208</v>
      </c>
      <c r="D151" s="19" t="s">
        <v>209</v>
      </c>
      <c r="E151" s="21">
        <v>52.2</v>
      </c>
      <c r="F151" s="21">
        <v>241.52</v>
      </c>
      <c r="G151" s="19" t="s">
        <v>159</v>
      </c>
      <c r="H151" s="18"/>
    </row>
    <row r="152" spans="1:8" ht="15.75" customHeight="1">
      <c r="A152" s="21" t="str">
        <f t="shared" si="0"/>
        <v>WHITTINGTONAndrew</v>
      </c>
      <c r="B152" s="29">
        <v>17</v>
      </c>
      <c r="C152" s="19" t="s">
        <v>176</v>
      </c>
      <c r="D152" s="19" t="s">
        <v>177</v>
      </c>
      <c r="E152" s="21">
        <v>51.8</v>
      </c>
      <c r="F152" s="21">
        <v>227.03</v>
      </c>
      <c r="G152" s="19" t="s">
        <v>159</v>
      </c>
      <c r="H152" s="18"/>
    </row>
    <row r="153" spans="1:8" ht="15.75" customHeight="1">
      <c r="A153" s="21" t="str">
        <f t="shared" si="0"/>
        <v>DOOLEYSam</v>
      </c>
      <c r="B153" s="29">
        <v>18</v>
      </c>
      <c r="C153" s="19" t="s">
        <v>222</v>
      </c>
      <c r="D153" s="19" t="s">
        <v>223</v>
      </c>
      <c r="E153" s="21">
        <v>48.4</v>
      </c>
      <c r="F153" s="21">
        <v>213.41</v>
      </c>
      <c r="G153" s="19" t="s">
        <v>149</v>
      </c>
      <c r="H153" s="18"/>
    </row>
    <row r="154" spans="1:8" ht="15.75" customHeight="1">
      <c r="A154" s="21" t="str">
        <f t="shared" si="0"/>
        <v>REICHERTTy</v>
      </c>
      <c r="B154" s="29">
        <v>19</v>
      </c>
      <c r="C154" s="19" t="s">
        <v>236</v>
      </c>
      <c r="D154" s="19" t="s">
        <v>237</v>
      </c>
      <c r="E154" s="21">
        <v>47.8</v>
      </c>
      <c r="F154" s="21">
        <v>200.61</v>
      </c>
      <c r="G154" s="19" t="s">
        <v>149</v>
      </c>
      <c r="H154" s="18"/>
    </row>
    <row r="155" spans="1:8" ht="15.75" customHeight="1">
      <c r="A155" s="21" t="str">
        <f t="shared" si="0"/>
        <v>CATLINKhrystian</v>
      </c>
      <c r="B155" s="29">
        <v>20</v>
      </c>
      <c r="C155" s="19" t="s">
        <v>323</v>
      </c>
      <c r="D155" s="19" t="s">
        <v>181</v>
      </c>
      <c r="E155" s="21">
        <v>47.8</v>
      </c>
      <c r="F155" s="21">
        <v>188.57</v>
      </c>
      <c r="G155" s="19" t="s">
        <v>159</v>
      </c>
      <c r="H155" s="18"/>
    </row>
    <row r="156" spans="1:8" ht="15.75" customHeight="1">
      <c r="A156" s="21" t="str">
        <f t="shared" si="0"/>
        <v>JORDANSpencer</v>
      </c>
      <c r="B156" s="29">
        <v>21</v>
      </c>
      <c r="C156" s="19" t="s">
        <v>253</v>
      </c>
      <c r="D156" s="19" t="s">
        <v>254</v>
      </c>
      <c r="E156" s="21">
        <v>44.6</v>
      </c>
      <c r="F156" s="21">
        <v>177.25</v>
      </c>
      <c r="G156" s="19" t="s">
        <v>159</v>
      </c>
      <c r="H156" s="18"/>
    </row>
    <row r="157" spans="1:8" ht="15.75" customHeight="1">
      <c r="A157" s="21" t="str">
        <f t="shared" si="0"/>
        <v>MACKINNONMavik</v>
      </c>
      <c r="B157" s="29">
        <v>22</v>
      </c>
      <c r="C157" s="19" t="s">
        <v>174</v>
      </c>
      <c r="D157" s="19" t="s">
        <v>175</v>
      </c>
      <c r="E157" s="21">
        <v>44.2</v>
      </c>
      <c r="F157" s="21">
        <v>166.62</v>
      </c>
      <c r="G157" s="19" t="s">
        <v>149</v>
      </c>
      <c r="H157" s="18"/>
    </row>
    <row r="158" spans="1:8" ht="15.75" customHeight="1">
      <c r="A158" s="21" t="str">
        <f t="shared" si="0"/>
        <v>LONGSTREETLeo</v>
      </c>
      <c r="B158" s="29">
        <v>22</v>
      </c>
      <c r="C158" s="19" t="s">
        <v>217</v>
      </c>
      <c r="D158" s="19" t="s">
        <v>218</v>
      </c>
      <c r="E158" s="21">
        <v>43.2</v>
      </c>
      <c r="F158" s="21">
        <v>156.62</v>
      </c>
      <c r="G158" s="19" t="s">
        <v>159</v>
      </c>
      <c r="H158" s="18"/>
    </row>
    <row r="159" spans="1:8" ht="15.75" customHeight="1">
      <c r="A159" s="21" t="str">
        <f t="shared" si="0"/>
        <v>DOMARESKICharlie</v>
      </c>
      <c r="B159" s="29">
        <v>23</v>
      </c>
      <c r="C159" s="19" t="s">
        <v>206</v>
      </c>
      <c r="D159" s="19" t="s">
        <v>72</v>
      </c>
      <c r="E159" s="21">
        <v>42.6</v>
      </c>
      <c r="F159" s="21">
        <v>147.22999999999999</v>
      </c>
      <c r="G159" s="19" t="s">
        <v>113</v>
      </c>
      <c r="H159" s="18"/>
    </row>
    <row r="160" spans="1:8" ht="15.75" customHeight="1">
      <c r="A160" s="21" t="str">
        <f t="shared" si="0"/>
        <v>BOYDEvan</v>
      </c>
      <c r="B160" s="29">
        <v>24</v>
      </c>
      <c r="C160" s="19" t="s">
        <v>205</v>
      </c>
      <c r="D160" s="19" t="s">
        <v>133</v>
      </c>
      <c r="E160" s="21">
        <v>41.6</v>
      </c>
      <c r="F160" s="21">
        <v>138.38999999999999</v>
      </c>
      <c r="G160" s="19" t="s">
        <v>113</v>
      </c>
      <c r="H160" s="18"/>
    </row>
    <row r="161" spans="1:8" ht="15.75" customHeight="1">
      <c r="A161" s="21" t="str">
        <f t="shared" si="0"/>
        <v>STOLLKalen</v>
      </c>
      <c r="B161" s="29">
        <v>25</v>
      </c>
      <c r="C161" s="19" t="s">
        <v>160</v>
      </c>
      <c r="D161" s="19" t="s">
        <v>207</v>
      </c>
      <c r="E161" s="21">
        <v>42.4</v>
      </c>
      <c r="F161" s="21">
        <v>130.09</v>
      </c>
      <c r="G161" s="19" t="s">
        <v>159</v>
      </c>
      <c r="H161" s="18"/>
    </row>
    <row r="162" spans="1:8" ht="15.75" customHeight="1">
      <c r="A162" s="21" t="str">
        <f t="shared" si="0"/>
        <v>GUILDSimon</v>
      </c>
      <c r="B162" s="29">
        <v>26</v>
      </c>
      <c r="C162" s="19" t="s">
        <v>212</v>
      </c>
      <c r="D162" s="19" t="s">
        <v>213</v>
      </c>
      <c r="E162" s="21">
        <v>42.2</v>
      </c>
      <c r="F162" s="21">
        <v>122.28</v>
      </c>
      <c r="G162" s="19" t="s">
        <v>149</v>
      </c>
      <c r="H162" s="18"/>
    </row>
    <row r="163" spans="1:8" ht="15.75" customHeight="1">
      <c r="A163" s="21" t="str">
        <f t="shared" si="0"/>
        <v>WHITEConnor</v>
      </c>
      <c r="B163" s="29">
        <v>27</v>
      </c>
      <c r="C163" s="19" t="s">
        <v>189</v>
      </c>
      <c r="D163" s="19" t="s">
        <v>191</v>
      </c>
      <c r="E163" s="21">
        <v>41.8</v>
      </c>
      <c r="F163" s="21">
        <v>114.95</v>
      </c>
      <c r="G163" s="19" t="s">
        <v>159</v>
      </c>
      <c r="H163" s="18"/>
    </row>
    <row r="164" spans="1:8" ht="15.75" customHeight="1">
      <c r="A164" s="21" t="str">
        <f t="shared" si="0"/>
        <v>HAYESWilliam</v>
      </c>
      <c r="B164" s="29">
        <v>28</v>
      </c>
      <c r="C164" s="19" t="s">
        <v>199</v>
      </c>
      <c r="D164" s="19" t="s">
        <v>200</v>
      </c>
      <c r="E164" s="21">
        <v>41.6</v>
      </c>
      <c r="F164" s="21">
        <v>108.05</v>
      </c>
      <c r="G164" s="19" t="s">
        <v>149</v>
      </c>
      <c r="H164" s="18"/>
    </row>
    <row r="165" spans="1:8" ht="15.75" customHeight="1">
      <c r="A165" s="21" t="str">
        <f t="shared" si="0"/>
        <v>JOHNSONAlec</v>
      </c>
      <c r="B165" s="29">
        <v>29</v>
      </c>
      <c r="C165" s="19" t="s">
        <v>155</v>
      </c>
      <c r="D165" s="19" t="s">
        <v>261</v>
      </c>
      <c r="E165" s="21">
        <v>41.4</v>
      </c>
      <c r="F165" s="21">
        <v>101.57</v>
      </c>
      <c r="G165" s="19" t="s">
        <v>159</v>
      </c>
      <c r="H165" s="18"/>
    </row>
    <row r="166" spans="1:8" ht="15.75" customHeight="1">
      <c r="A166" s="21" t="str">
        <f t="shared" si="0"/>
        <v>CHIUBoaz</v>
      </c>
      <c r="B166" s="29">
        <v>30</v>
      </c>
      <c r="C166" s="19" t="s">
        <v>219</v>
      </c>
      <c r="D166" s="19" t="s">
        <v>220</v>
      </c>
      <c r="E166" s="21">
        <v>41</v>
      </c>
      <c r="F166" s="21">
        <v>95.47</v>
      </c>
      <c r="G166" s="19" t="s">
        <v>159</v>
      </c>
      <c r="H166" s="18"/>
    </row>
    <row r="167" spans="1:8" ht="15.75" customHeight="1">
      <c r="A167" s="21" t="str">
        <f t="shared" si="0"/>
        <v>HAMPSHIRE-MCLURGBen</v>
      </c>
      <c r="B167" s="29">
        <v>30</v>
      </c>
      <c r="C167" s="19" t="s">
        <v>249</v>
      </c>
      <c r="D167" s="19" t="s">
        <v>204</v>
      </c>
      <c r="E167" s="21">
        <v>40</v>
      </c>
      <c r="F167" s="21">
        <v>89.74</v>
      </c>
      <c r="G167" s="19" t="s">
        <v>159</v>
      </c>
      <c r="H167" s="18"/>
    </row>
    <row r="168" spans="1:8" ht="15.75" customHeight="1">
      <c r="A168" s="21" t="str">
        <f t="shared" si="0"/>
        <v>EDWARDSMichael</v>
      </c>
      <c r="B168" s="29">
        <v>31</v>
      </c>
      <c r="C168" s="19" t="s">
        <v>250</v>
      </c>
      <c r="D168" s="19" t="s">
        <v>251</v>
      </c>
      <c r="E168" s="21">
        <v>39.200000000000003</v>
      </c>
      <c r="F168" s="21">
        <v>84.36</v>
      </c>
      <c r="G168" s="19" t="s">
        <v>159</v>
      </c>
      <c r="H168" s="18"/>
    </row>
    <row r="169" spans="1:8" ht="15.75" customHeight="1">
      <c r="A169" s="21" t="str">
        <f t="shared" si="0"/>
        <v>LARSONHunter</v>
      </c>
      <c r="B169" s="29">
        <v>32</v>
      </c>
      <c r="C169" s="19" t="s">
        <v>210</v>
      </c>
      <c r="D169" s="19" t="s">
        <v>211</v>
      </c>
      <c r="E169" s="21">
        <v>37.200000000000003</v>
      </c>
      <c r="F169" s="21">
        <v>79.3</v>
      </c>
      <c r="G169" s="19" t="s">
        <v>149</v>
      </c>
      <c r="H169" s="18"/>
    </row>
    <row r="170" spans="1:8" ht="15.75" customHeight="1">
      <c r="A170" s="21" t="str">
        <f t="shared" si="0"/>
        <v>KENDELLJackson</v>
      </c>
      <c r="B170" s="29">
        <v>33</v>
      </c>
      <c r="C170" s="19" t="s">
        <v>240</v>
      </c>
      <c r="D170" s="19" t="s">
        <v>186</v>
      </c>
      <c r="E170" s="21">
        <v>37</v>
      </c>
      <c r="F170" s="21">
        <v>74.540000000000006</v>
      </c>
      <c r="G170" s="19" t="s">
        <v>149</v>
      </c>
      <c r="H170" s="18"/>
    </row>
    <row r="171" spans="1:8" ht="15.75" customHeight="1">
      <c r="A171" s="21" t="str">
        <f t="shared" si="0"/>
        <v>MARTINJacob</v>
      </c>
      <c r="B171" s="29">
        <v>34</v>
      </c>
      <c r="C171" s="19" t="s">
        <v>234</v>
      </c>
      <c r="D171" s="19" t="s">
        <v>235</v>
      </c>
      <c r="E171" s="21">
        <v>36.799999999999997</v>
      </c>
      <c r="F171" s="21">
        <v>70.069999999999993</v>
      </c>
      <c r="G171" s="19" t="s">
        <v>149</v>
      </c>
      <c r="H171" s="18"/>
    </row>
    <row r="172" spans="1:8" ht="15.75" customHeight="1">
      <c r="A172" s="21" t="str">
        <f t="shared" si="0"/>
        <v>GUILDJoshua</v>
      </c>
      <c r="B172" s="29">
        <v>35</v>
      </c>
      <c r="C172" s="19" t="s">
        <v>212</v>
      </c>
      <c r="D172" s="19" t="s">
        <v>214</v>
      </c>
      <c r="E172" s="21">
        <v>36.4</v>
      </c>
      <c r="F172" s="21">
        <v>65.86</v>
      </c>
      <c r="G172" s="19" t="s">
        <v>149</v>
      </c>
      <c r="H172" s="18"/>
    </row>
    <row r="173" spans="1:8" ht="15.75" customHeight="1">
      <c r="A173" s="21" t="str">
        <f t="shared" si="0"/>
        <v>HUSEBYMorgan</v>
      </c>
      <c r="B173" s="29">
        <v>36</v>
      </c>
      <c r="C173" s="19" t="s">
        <v>226</v>
      </c>
      <c r="D173" s="19" t="s">
        <v>227</v>
      </c>
      <c r="E173" s="21">
        <v>36.200000000000003</v>
      </c>
      <c r="F173" s="21">
        <v>61.91</v>
      </c>
      <c r="G173" s="19" t="s">
        <v>159</v>
      </c>
      <c r="H173" s="18"/>
    </row>
    <row r="174" spans="1:8" ht="15.75" customHeight="1">
      <c r="A174" s="21" t="str">
        <f t="shared" si="0"/>
        <v>BRAKEGraham</v>
      </c>
      <c r="B174" s="29">
        <v>37</v>
      </c>
      <c r="C174" s="19" t="s">
        <v>255</v>
      </c>
      <c r="D174" s="19" t="s">
        <v>256</v>
      </c>
      <c r="E174" s="21">
        <v>34.4</v>
      </c>
      <c r="F174" s="21">
        <v>58.2</v>
      </c>
      <c r="G174" s="19" t="s">
        <v>159</v>
      </c>
      <c r="H174" s="18"/>
    </row>
    <row r="175" spans="1:8" ht="15.75" customHeight="1">
      <c r="A175" s="21" t="str">
        <f t="shared" si="0"/>
        <v>FRIESENBennett</v>
      </c>
      <c r="B175" s="29">
        <v>38</v>
      </c>
      <c r="C175" s="19" t="s">
        <v>245</v>
      </c>
      <c r="D175" s="19" t="s">
        <v>246</v>
      </c>
      <c r="E175" s="21">
        <v>33.6</v>
      </c>
      <c r="F175" s="21">
        <v>54.71</v>
      </c>
      <c r="G175" s="19" t="s">
        <v>149</v>
      </c>
      <c r="H175" s="18"/>
    </row>
    <row r="176" spans="1:8" ht="15.75" customHeight="1">
      <c r="A176" s="21" t="str">
        <f t="shared" si="0"/>
        <v>HALLRylan</v>
      </c>
      <c r="B176" s="29">
        <v>39</v>
      </c>
      <c r="C176" s="19" t="s">
        <v>215</v>
      </c>
      <c r="D176" s="19" t="s">
        <v>216</v>
      </c>
      <c r="E176" s="21">
        <v>33</v>
      </c>
      <c r="F176" s="21">
        <v>51.42</v>
      </c>
      <c r="G176" s="19" t="s">
        <v>159</v>
      </c>
      <c r="H176" s="18"/>
    </row>
    <row r="177" spans="1:8" ht="15.75" customHeight="1">
      <c r="A177" s="21" t="str">
        <f t="shared" si="0"/>
        <v>BUHLERYamato</v>
      </c>
      <c r="B177" s="29">
        <v>40</v>
      </c>
      <c r="C177" s="19" t="s">
        <v>195</v>
      </c>
      <c r="D177" s="19" t="s">
        <v>196</v>
      </c>
      <c r="E177" s="21">
        <v>32.4</v>
      </c>
      <c r="F177" s="21">
        <v>48.34</v>
      </c>
      <c r="G177" s="19" t="s">
        <v>149</v>
      </c>
      <c r="H177" s="18"/>
    </row>
    <row r="178" spans="1:8" ht="15.75" customHeight="1">
      <c r="A178" s="21" t="str">
        <f t="shared" si="0"/>
        <v>HAWRYSJack</v>
      </c>
      <c r="B178" s="29">
        <v>41</v>
      </c>
      <c r="C178" s="19" t="s">
        <v>228</v>
      </c>
      <c r="D178" s="19" t="s">
        <v>193</v>
      </c>
      <c r="E178" s="21">
        <v>30.8</v>
      </c>
      <c r="F178" s="21">
        <v>45.44</v>
      </c>
      <c r="G178" s="19" t="s">
        <v>149</v>
      </c>
      <c r="H178" s="18"/>
    </row>
    <row r="179" spans="1:8" ht="15.75" customHeight="1">
      <c r="A179" s="21" t="str">
        <f t="shared" si="0"/>
        <v>THOMPSONJack</v>
      </c>
      <c r="B179" s="29">
        <v>42</v>
      </c>
      <c r="C179" s="19" t="s">
        <v>276</v>
      </c>
      <c r="D179" s="19" t="s">
        <v>193</v>
      </c>
      <c r="E179" s="21">
        <v>30.4</v>
      </c>
      <c r="F179" s="21">
        <v>42.71</v>
      </c>
      <c r="G179" s="19" t="s">
        <v>159</v>
      </c>
      <c r="H179" s="18"/>
    </row>
    <row r="180" spans="1:8" ht="15.75" customHeight="1">
      <c r="A180" s="21" t="str">
        <f t="shared" si="0"/>
        <v>MACDONALDJude</v>
      </c>
      <c r="B180" s="29">
        <v>43</v>
      </c>
      <c r="C180" s="19" t="s">
        <v>243</v>
      </c>
      <c r="D180" s="19" t="s">
        <v>167</v>
      </c>
      <c r="E180" s="21">
        <v>30.2</v>
      </c>
      <c r="F180" s="21">
        <v>40.15</v>
      </c>
      <c r="G180" s="19" t="s">
        <v>149</v>
      </c>
      <c r="H180" s="18"/>
    </row>
    <row r="181" spans="1:8" ht="15.75" customHeight="1">
      <c r="A181" s="21" t="str">
        <f t="shared" si="0"/>
        <v>COLBECKAmbrose</v>
      </c>
      <c r="B181" s="29">
        <v>44</v>
      </c>
      <c r="C181" s="19" t="s">
        <v>277</v>
      </c>
      <c r="D181" s="19" t="s">
        <v>278</v>
      </c>
      <c r="E181" s="21">
        <v>26.8</v>
      </c>
      <c r="F181" s="21">
        <v>37.74</v>
      </c>
      <c r="G181" s="19" t="s">
        <v>149</v>
      </c>
      <c r="H181" s="18"/>
    </row>
    <row r="182" spans="1:8" ht="15.75" customHeight="1">
      <c r="A182" s="21" t="str">
        <f t="shared" si="0"/>
        <v>FAVREAUTheodore</v>
      </c>
      <c r="B182" s="29">
        <v>45</v>
      </c>
      <c r="C182" s="19" t="s">
        <v>247</v>
      </c>
      <c r="D182" s="19" t="s">
        <v>248</v>
      </c>
      <c r="E182" s="21">
        <v>26.2</v>
      </c>
      <c r="F182" s="21">
        <v>35.479999999999997</v>
      </c>
      <c r="G182" s="19" t="s">
        <v>149</v>
      </c>
      <c r="H182" s="18"/>
    </row>
    <row r="183" spans="1:8" ht="15.75" customHeight="1">
      <c r="A183" s="21" t="str">
        <f t="shared" si="0"/>
        <v>VAN SCHALMBrandon</v>
      </c>
      <c r="B183" s="29">
        <v>46</v>
      </c>
      <c r="C183" s="19" t="s">
        <v>266</v>
      </c>
      <c r="D183" s="19" t="s">
        <v>267</v>
      </c>
      <c r="E183" s="21">
        <v>26.2</v>
      </c>
      <c r="F183" s="21">
        <v>33.35</v>
      </c>
      <c r="G183" s="19" t="s">
        <v>159</v>
      </c>
      <c r="H183" s="18"/>
    </row>
    <row r="184" spans="1:8" ht="15.75" customHeight="1">
      <c r="A184" s="21" t="str">
        <f t="shared" si="0"/>
        <v>LETENDREBoone</v>
      </c>
      <c r="B184" s="29">
        <v>47</v>
      </c>
      <c r="C184" s="19" t="s">
        <v>259</v>
      </c>
      <c r="D184" s="19" t="s">
        <v>260</v>
      </c>
      <c r="E184" s="21">
        <v>25.8</v>
      </c>
      <c r="F184" s="21">
        <v>31.35</v>
      </c>
      <c r="G184" s="19" t="s">
        <v>149</v>
      </c>
      <c r="H184" s="18"/>
    </row>
    <row r="185" spans="1:8" ht="15.75" customHeight="1">
      <c r="A185" s="21" t="str">
        <f t="shared" si="0"/>
        <v>MARKLETriggs</v>
      </c>
      <c r="B185" s="29">
        <v>48</v>
      </c>
      <c r="C185" s="19" t="s">
        <v>286</v>
      </c>
      <c r="D185" s="19" t="s">
        <v>287</v>
      </c>
      <c r="E185" s="21">
        <v>24.8</v>
      </c>
      <c r="F185" s="21">
        <v>29.46</v>
      </c>
      <c r="G185" s="19" t="s">
        <v>149</v>
      </c>
      <c r="H185" s="18"/>
    </row>
    <row r="186" spans="1:8" ht="15.75" customHeight="1">
      <c r="A186" s="21" t="str">
        <f t="shared" si="0"/>
        <v>STIRLINGGarrett</v>
      </c>
      <c r="B186" s="29">
        <v>49</v>
      </c>
      <c r="C186" s="19" t="s">
        <v>264</v>
      </c>
      <c r="D186" s="19" t="s">
        <v>265</v>
      </c>
      <c r="E186" s="21">
        <v>24.4</v>
      </c>
      <c r="F186" s="21">
        <v>29.46</v>
      </c>
      <c r="G186" s="19" t="s">
        <v>159</v>
      </c>
      <c r="H186" s="18"/>
    </row>
    <row r="187" spans="1:8" ht="15.75" customHeight="1">
      <c r="A187" s="21" t="str">
        <f t="shared" si="0"/>
        <v>SMITHOllie</v>
      </c>
      <c r="B187" s="29">
        <v>50</v>
      </c>
      <c r="C187" s="19" t="s">
        <v>63</v>
      </c>
      <c r="D187" s="19" t="s">
        <v>252</v>
      </c>
      <c r="E187" s="21">
        <v>24</v>
      </c>
      <c r="F187" s="21">
        <v>27.7</v>
      </c>
      <c r="G187" s="19" t="s">
        <v>159</v>
      </c>
      <c r="H187" s="18"/>
    </row>
    <row r="188" spans="1:8" ht="15.75" customHeight="1">
      <c r="A188" s="21" t="str">
        <f t="shared" si="0"/>
        <v>JOHNSONWill</v>
      </c>
      <c r="B188" s="29">
        <v>51</v>
      </c>
      <c r="C188" s="19" t="s">
        <v>155</v>
      </c>
      <c r="D188" s="19" t="s">
        <v>229</v>
      </c>
      <c r="E188" s="21">
        <v>23.4</v>
      </c>
      <c r="F188" s="21">
        <v>26.04</v>
      </c>
      <c r="G188" s="19" t="s">
        <v>149</v>
      </c>
      <c r="H188" s="18"/>
    </row>
    <row r="189" spans="1:8" ht="15.75" customHeight="1">
      <c r="A189" s="21" t="str">
        <f t="shared" si="0"/>
        <v>HYDEEvan</v>
      </c>
      <c r="B189" s="29">
        <v>52</v>
      </c>
      <c r="C189" s="19" t="s">
        <v>285</v>
      </c>
      <c r="D189" s="19" t="s">
        <v>133</v>
      </c>
      <c r="E189" s="21">
        <v>21.8</v>
      </c>
      <c r="F189" s="21">
        <v>23</v>
      </c>
      <c r="G189" s="19" t="s">
        <v>159</v>
      </c>
      <c r="H189" s="18"/>
    </row>
    <row r="190" spans="1:8" ht="15.75" customHeight="1">
      <c r="A190" s="21" t="str">
        <f t="shared" si="0"/>
        <v>JORDANLee</v>
      </c>
      <c r="B190" s="29">
        <v>53</v>
      </c>
      <c r="C190" s="19" t="s">
        <v>253</v>
      </c>
      <c r="D190" s="19" t="s">
        <v>288</v>
      </c>
      <c r="E190" s="21">
        <v>21</v>
      </c>
      <c r="F190" s="21">
        <v>21.62</v>
      </c>
      <c r="G190" s="19" t="s">
        <v>149</v>
      </c>
      <c r="H190" s="18"/>
    </row>
    <row r="191" spans="1:8" ht="15.75" customHeight="1">
      <c r="A191" s="21" t="str">
        <f t="shared" si="0"/>
        <v>KIMMINSConnor</v>
      </c>
      <c r="B191" s="29">
        <v>54</v>
      </c>
      <c r="C191" s="19" t="s">
        <v>271</v>
      </c>
      <c r="D191" s="19" t="s">
        <v>191</v>
      </c>
      <c r="E191" s="21">
        <v>20.6</v>
      </c>
      <c r="F191" s="21">
        <v>20.329999999999998</v>
      </c>
      <c r="G191" s="19" t="s">
        <v>149</v>
      </c>
      <c r="H191" s="18"/>
    </row>
    <row r="192" spans="1:8" ht="15.75" customHeight="1">
      <c r="A192" s="21" t="str">
        <f t="shared" si="0"/>
        <v>ASRAR HAGHIGHIArmaa</v>
      </c>
      <c r="B192" s="29">
        <v>55</v>
      </c>
      <c r="C192" s="19" t="s">
        <v>183</v>
      </c>
      <c r="D192" s="19" t="s">
        <v>184</v>
      </c>
      <c r="E192" s="21">
        <v>8.1999999999999993</v>
      </c>
      <c r="F192" s="21">
        <v>19.11</v>
      </c>
      <c r="G192" s="19" t="s">
        <v>159</v>
      </c>
      <c r="H192" s="18"/>
    </row>
    <row r="193" spans="1:8" ht="15.75" customHeight="1">
      <c r="A193" s="21" t="str">
        <f t="shared" si="0"/>
        <v>ANDREWSKylar</v>
      </c>
      <c r="B193" s="29">
        <v>56</v>
      </c>
      <c r="C193" s="19" t="s">
        <v>262</v>
      </c>
      <c r="D193" s="19" t="s">
        <v>263</v>
      </c>
      <c r="E193" s="21">
        <v>4.8</v>
      </c>
      <c r="F193" s="21">
        <v>17.96</v>
      </c>
      <c r="G193" s="19" t="s">
        <v>159</v>
      </c>
      <c r="H193" s="18"/>
    </row>
    <row r="194" spans="1:8" ht="15.75" customHeight="1">
      <c r="A194" s="21" t="str">
        <f t="shared" si="0"/>
        <v>HELVOIGTOliver</v>
      </c>
      <c r="B194" s="29">
        <v>57</v>
      </c>
      <c r="C194" s="19" t="s">
        <v>92</v>
      </c>
      <c r="D194" s="19" t="s">
        <v>166</v>
      </c>
      <c r="E194" s="21">
        <v>4</v>
      </c>
      <c r="F194" s="21">
        <v>16.88</v>
      </c>
      <c r="G194" s="19" t="s">
        <v>113</v>
      </c>
      <c r="H194" s="18"/>
    </row>
    <row r="195" spans="1:8" ht="15.75" customHeight="1">
      <c r="A195" s="21" t="str">
        <f t="shared" si="0"/>
        <v>BOUMARhett</v>
      </c>
      <c r="B195" s="29">
        <v>58</v>
      </c>
      <c r="C195" s="19" t="s">
        <v>272</v>
      </c>
      <c r="D195" s="19" t="s">
        <v>273</v>
      </c>
      <c r="E195" s="21" t="s">
        <v>325</v>
      </c>
      <c r="F195" s="21">
        <v>0</v>
      </c>
      <c r="G195" s="19" t="s">
        <v>159</v>
      </c>
      <c r="H195" s="18"/>
    </row>
    <row r="196" spans="1:8" ht="15.75" customHeight="1">
      <c r="A196" s="21" t="str">
        <f t="shared" si="0"/>
        <v>UNGERQuinn</v>
      </c>
      <c r="B196" s="29">
        <v>59</v>
      </c>
      <c r="C196" s="19" t="s">
        <v>302</v>
      </c>
      <c r="D196" s="19" t="s">
        <v>303</v>
      </c>
      <c r="E196" s="21" t="s">
        <v>325</v>
      </c>
      <c r="F196" s="21">
        <v>0</v>
      </c>
      <c r="G196" s="19" t="s">
        <v>159</v>
      </c>
      <c r="H196" s="18"/>
    </row>
    <row r="197" spans="1:8" ht="15.75" customHeight="1">
      <c r="A197" s="21" t="str">
        <f t="shared" si="0"/>
        <v>SINGER-LOWRIEFinian</v>
      </c>
      <c r="B197" s="29">
        <v>60</v>
      </c>
      <c r="C197" s="19" t="s">
        <v>300</v>
      </c>
      <c r="D197" s="19" t="s">
        <v>301</v>
      </c>
      <c r="E197" s="21" t="s">
        <v>325</v>
      </c>
      <c r="F197" s="21">
        <v>0</v>
      </c>
      <c r="G197" s="19" t="s">
        <v>159</v>
      </c>
      <c r="H197" s="18"/>
    </row>
    <row r="198" spans="1:8" ht="15.75" customHeight="1">
      <c r="A198" s="21" t="str">
        <f t="shared" si="0"/>
        <v>BERRYSaxon</v>
      </c>
      <c r="B198" s="29">
        <v>61</v>
      </c>
      <c r="C198" s="19" t="s">
        <v>178</v>
      </c>
      <c r="D198" s="19" t="s">
        <v>179</v>
      </c>
      <c r="E198" s="21" t="s">
        <v>325</v>
      </c>
      <c r="F198" s="21">
        <v>0</v>
      </c>
      <c r="G198" s="19" t="s">
        <v>159</v>
      </c>
      <c r="H198" s="18"/>
    </row>
    <row r="199" spans="1:8" ht="15.75" customHeight="1">
      <c r="A199" s="21" t="str">
        <f t="shared" si="0"/>
        <v>PATERSONGriffin</v>
      </c>
      <c r="B199" s="29">
        <v>62</v>
      </c>
      <c r="C199" s="19" t="s">
        <v>319</v>
      </c>
      <c r="D199" s="19" t="s">
        <v>169</v>
      </c>
      <c r="E199" s="21" t="s">
        <v>325</v>
      </c>
      <c r="F199" s="21">
        <v>0</v>
      </c>
      <c r="G199" s="19" t="s">
        <v>159</v>
      </c>
      <c r="H199" s="18"/>
    </row>
    <row r="200" spans="1:8" ht="15.75" customHeight="1">
      <c r="A200" s="21" t="str">
        <f t="shared" si="0"/>
        <v>YOUCKZenin</v>
      </c>
      <c r="B200" s="29">
        <v>63</v>
      </c>
      <c r="C200" s="19" t="s">
        <v>290</v>
      </c>
      <c r="D200" s="19" t="s">
        <v>291</v>
      </c>
      <c r="E200" s="21" t="s">
        <v>325</v>
      </c>
      <c r="F200" s="21">
        <v>0</v>
      </c>
      <c r="G200" s="19" t="s">
        <v>159</v>
      </c>
      <c r="H200" s="18"/>
    </row>
    <row r="201" spans="1:8" ht="15.75" customHeight="1">
      <c r="A201" s="29"/>
      <c r="B201" s="29"/>
      <c r="C201" s="19"/>
      <c r="D201" s="19"/>
      <c r="E201" s="103"/>
      <c r="F201" s="21"/>
      <c r="G201" s="19"/>
      <c r="H201" s="18"/>
    </row>
    <row r="202" spans="1:8" ht="15.75" customHeight="1">
      <c r="A202" s="104"/>
      <c r="B202" s="104" t="s">
        <v>329</v>
      </c>
      <c r="C202" s="104" t="s">
        <v>326</v>
      </c>
      <c r="D202" s="104" t="s">
        <v>307</v>
      </c>
      <c r="E202" s="105"/>
      <c r="F202" s="19"/>
      <c r="G202" s="105"/>
    </row>
    <row r="203" spans="1:8" ht="15.75" customHeight="1">
      <c r="A203" s="105"/>
      <c r="B203" s="105"/>
      <c r="C203" s="105"/>
      <c r="D203" s="105"/>
      <c r="E203" s="105"/>
      <c r="F203" s="19"/>
      <c r="G203" s="105"/>
    </row>
    <row r="204" spans="1:8" ht="15.75" customHeight="1">
      <c r="A204" s="19"/>
      <c r="B204" s="106" t="s">
        <v>308</v>
      </c>
      <c r="C204" s="106" t="s">
        <v>309</v>
      </c>
      <c r="D204" s="106" t="s">
        <v>310</v>
      </c>
      <c r="E204" s="106" t="s">
        <v>311</v>
      </c>
      <c r="F204" s="106" t="s">
        <v>312</v>
      </c>
      <c r="G204" s="93" t="s">
        <v>3</v>
      </c>
    </row>
    <row r="205" spans="1:8" ht="15.75" customHeight="1">
      <c r="A205" s="21" t="str">
        <f t="shared" ref="A205:A222" si="1">CONCATENATE(C205,D205)</f>
        <v>HORNEmma</v>
      </c>
      <c r="B205" s="21">
        <v>1</v>
      </c>
      <c r="C205" s="19" t="s">
        <v>314</v>
      </c>
      <c r="D205" s="19" t="s">
        <v>42</v>
      </c>
      <c r="E205" s="21">
        <v>65.2</v>
      </c>
      <c r="F205" s="21">
        <v>650</v>
      </c>
      <c r="G205" s="19" t="s">
        <v>38</v>
      </c>
    </row>
    <row r="206" spans="1:8" ht="15.75" customHeight="1">
      <c r="A206" s="21" t="str">
        <f t="shared" si="1"/>
        <v>WAGNERMalory</v>
      </c>
      <c r="B206" s="21">
        <v>2</v>
      </c>
      <c r="C206" s="19" t="s">
        <v>49</v>
      </c>
      <c r="D206" s="19" t="s">
        <v>48</v>
      </c>
      <c r="E206" s="21">
        <v>59.2</v>
      </c>
      <c r="F206" s="21">
        <v>598</v>
      </c>
      <c r="G206" s="19" t="s">
        <v>38</v>
      </c>
    </row>
    <row r="207" spans="1:8" ht="15.75" customHeight="1">
      <c r="A207" s="21" t="str">
        <f t="shared" si="1"/>
        <v>SIMONSENMikka</v>
      </c>
      <c r="B207" s="21">
        <v>3</v>
      </c>
      <c r="C207" s="19" t="s">
        <v>57</v>
      </c>
      <c r="D207" s="19" t="s">
        <v>56</v>
      </c>
      <c r="E207" s="21">
        <v>52.2</v>
      </c>
      <c r="F207" s="21">
        <v>550.16</v>
      </c>
      <c r="G207" s="19" t="s">
        <v>38</v>
      </c>
    </row>
    <row r="208" spans="1:8" ht="15.75" customHeight="1">
      <c r="A208" s="21" t="str">
        <f t="shared" si="1"/>
        <v>SHOPLANDNyah</v>
      </c>
      <c r="B208" s="21">
        <v>4</v>
      </c>
      <c r="C208" s="19" t="s">
        <v>53</v>
      </c>
      <c r="D208" s="19" t="s">
        <v>52</v>
      </c>
      <c r="E208" s="21">
        <v>49.6</v>
      </c>
      <c r="F208" s="21">
        <v>506.15</v>
      </c>
      <c r="G208" s="19" t="s">
        <v>315</v>
      </c>
    </row>
    <row r="209" spans="1:7" ht="15.75" customHeight="1">
      <c r="A209" s="21" t="str">
        <f t="shared" si="1"/>
        <v>KINGLottie</v>
      </c>
      <c r="B209" s="21">
        <v>5</v>
      </c>
      <c r="C209" s="19" t="s">
        <v>55</v>
      </c>
      <c r="D209" s="19" t="s">
        <v>54</v>
      </c>
      <c r="E209" s="21">
        <v>48.8</v>
      </c>
      <c r="F209" s="21">
        <v>465.66</v>
      </c>
      <c r="G209" s="19" t="s">
        <v>315</v>
      </c>
    </row>
    <row r="210" spans="1:7" ht="15.75" customHeight="1">
      <c r="A210" s="21" t="str">
        <f t="shared" si="1"/>
        <v>MCCAUGHEYEmelie</v>
      </c>
      <c r="B210" s="21">
        <v>6</v>
      </c>
      <c r="C210" s="19" t="s">
        <v>51</v>
      </c>
      <c r="D210" s="19" t="s">
        <v>50</v>
      </c>
      <c r="E210" s="21">
        <v>47.6</v>
      </c>
      <c r="F210" s="21">
        <v>428.4</v>
      </c>
      <c r="G210" s="19" t="s">
        <v>38</v>
      </c>
    </row>
    <row r="211" spans="1:7" ht="15.75" customHeight="1">
      <c r="A211" s="21" t="str">
        <f t="shared" si="1"/>
        <v>SCHOLEFIELDEmma</v>
      </c>
      <c r="B211" s="21">
        <v>7</v>
      </c>
      <c r="C211" s="19" t="s">
        <v>70</v>
      </c>
      <c r="D211" s="19" t="s">
        <v>42</v>
      </c>
      <c r="E211" s="21">
        <v>46</v>
      </c>
      <c r="F211" s="21">
        <v>394.13</v>
      </c>
      <c r="G211" s="19" t="s">
        <v>41</v>
      </c>
    </row>
    <row r="212" spans="1:7" ht="15.75" customHeight="1">
      <c r="A212" s="21" t="str">
        <f t="shared" si="1"/>
        <v>SUTHERLANDMaggie</v>
      </c>
      <c r="B212" s="21">
        <v>8</v>
      </c>
      <c r="C212" s="19" t="s">
        <v>59</v>
      </c>
      <c r="D212" s="19" t="s">
        <v>58</v>
      </c>
      <c r="E212" s="21">
        <v>45.6</v>
      </c>
      <c r="F212" s="21">
        <v>362.6</v>
      </c>
      <c r="G212" s="19" t="s">
        <v>38</v>
      </c>
    </row>
    <row r="213" spans="1:7" ht="15.75" customHeight="1">
      <c r="A213" s="21" t="str">
        <f t="shared" si="1"/>
        <v>BOOTHSage</v>
      </c>
      <c r="B213" s="21">
        <v>9</v>
      </c>
      <c r="C213" s="19" t="s">
        <v>69</v>
      </c>
      <c r="D213" s="19" t="s">
        <v>68</v>
      </c>
      <c r="E213" s="21">
        <v>44.2</v>
      </c>
      <c r="F213" s="21">
        <v>333.59</v>
      </c>
      <c r="G213" s="19" t="s">
        <v>315</v>
      </c>
    </row>
    <row r="214" spans="1:7" ht="15.75" customHeight="1">
      <c r="A214" s="21" t="str">
        <f t="shared" si="1"/>
        <v>CALDERMeghan</v>
      </c>
      <c r="B214" s="21">
        <v>10</v>
      </c>
      <c r="C214" s="19" t="s">
        <v>67</v>
      </c>
      <c r="D214" s="19" t="s">
        <v>66</v>
      </c>
      <c r="E214" s="21">
        <v>42.2</v>
      </c>
      <c r="F214" s="21">
        <v>306.89999999999998</v>
      </c>
      <c r="G214" s="19" t="s">
        <v>315</v>
      </c>
    </row>
    <row r="215" spans="1:7" ht="15.75" customHeight="1">
      <c r="A215" s="21" t="str">
        <f t="shared" si="1"/>
        <v>SMITHMaya</v>
      </c>
      <c r="B215" s="21">
        <v>11</v>
      </c>
      <c r="C215" s="19" t="s">
        <v>63</v>
      </c>
      <c r="D215" s="19" t="s">
        <v>62</v>
      </c>
      <c r="E215" s="21">
        <v>42</v>
      </c>
      <c r="F215" s="21">
        <v>282.35000000000002</v>
      </c>
      <c r="G215" s="19" t="s">
        <v>38</v>
      </c>
    </row>
    <row r="216" spans="1:7" ht="15.75" customHeight="1">
      <c r="A216" s="21" t="str">
        <f t="shared" si="1"/>
        <v>KELLEYLauren</v>
      </c>
      <c r="B216" s="21">
        <v>12</v>
      </c>
      <c r="C216" s="19" t="s">
        <v>90</v>
      </c>
      <c r="D216" s="19" t="s">
        <v>89</v>
      </c>
      <c r="E216" s="21">
        <v>40.6</v>
      </c>
      <c r="F216" s="21">
        <v>259.76</v>
      </c>
      <c r="G216" s="19" t="s">
        <v>38</v>
      </c>
    </row>
    <row r="217" spans="1:7" ht="15.75" customHeight="1">
      <c r="A217" s="21" t="str">
        <f t="shared" si="1"/>
        <v>HELVOIGTMiranda</v>
      </c>
      <c r="B217" s="21">
        <v>13</v>
      </c>
      <c r="C217" s="19" t="s">
        <v>92</v>
      </c>
      <c r="D217" s="19" t="s">
        <v>91</v>
      </c>
      <c r="E217" s="21">
        <v>33.799999999999997</v>
      </c>
      <c r="F217" s="21">
        <v>238.98</v>
      </c>
      <c r="G217" s="19" t="s">
        <v>38</v>
      </c>
    </row>
    <row r="218" spans="1:7" ht="15.75" customHeight="1">
      <c r="A218" s="21" t="str">
        <f t="shared" si="1"/>
        <v>HEALEYZyah</v>
      </c>
      <c r="B218" s="21">
        <v>14</v>
      </c>
      <c r="C218" s="19" t="s">
        <v>100</v>
      </c>
      <c r="D218" s="19" t="s">
        <v>99</v>
      </c>
      <c r="E218" s="21">
        <v>32.4</v>
      </c>
      <c r="F218" s="21">
        <v>219.86</v>
      </c>
      <c r="G218" s="19" t="s">
        <v>315</v>
      </c>
    </row>
    <row r="219" spans="1:7" ht="15.75" customHeight="1">
      <c r="A219" s="21" t="str">
        <f t="shared" si="1"/>
        <v>ROBINKaiya</v>
      </c>
      <c r="B219" s="21">
        <v>15</v>
      </c>
      <c r="C219" s="19" t="s">
        <v>84</v>
      </c>
      <c r="D219" s="19" t="s">
        <v>83</v>
      </c>
      <c r="E219" s="21">
        <v>29.8</v>
      </c>
      <c r="F219" s="21">
        <v>202.28</v>
      </c>
      <c r="G219" s="19" t="s">
        <v>38</v>
      </c>
    </row>
    <row r="220" spans="1:7" ht="15.75" customHeight="1">
      <c r="A220" s="21" t="str">
        <f t="shared" si="1"/>
        <v>PRETTOTessa</v>
      </c>
      <c r="B220" s="21">
        <v>16</v>
      </c>
      <c r="C220" s="19" t="s">
        <v>88</v>
      </c>
      <c r="D220" s="19" t="s">
        <v>87</v>
      </c>
      <c r="E220" s="21">
        <v>26.2</v>
      </c>
      <c r="F220" s="21">
        <v>186.09</v>
      </c>
      <c r="G220" s="19" t="s">
        <v>41</v>
      </c>
    </row>
    <row r="221" spans="1:7" ht="15.75" customHeight="1">
      <c r="A221" s="21" t="str">
        <f t="shared" si="1"/>
        <v>ROBERTSAnnika</v>
      </c>
      <c r="B221" s="21">
        <v>17</v>
      </c>
      <c r="C221" s="19" t="s">
        <v>330</v>
      </c>
      <c r="D221" s="19" t="s">
        <v>85</v>
      </c>
      <c r="E221" s="21">
        <v>21.4</v>
      </c>
      <c r="F221" s="21">
        <v>171.21</v>
      </c>
      <c r="G221" s="19" t="s">
        <v>38</v>
      </c>
    </row>
    <row r="222" spans="1:7" ht="15.75" customHeight="1">
      <c r="A222" s="21" t="str">
        <f t="shared" si="1"/>
        <v>WEYMANCharlie</v>
      </c>
      <c r="B222" s="21">
        <v>18</v>
      </c>
      <c r="C222" s="19" t="s">
        <v>73</v>
      </c>
      <c r="D222" s="19" t="s">
        <v>72</v>
      </c>
      <c r="E222" s="21">
        <v>7.8</v>
      </c>
      <c r="F222" s="21">
        <v>157.51</v>
      </c>
      <c r="G222" s="19" t="s">
        <v>38</v>
      </c>
    </row>
    <row r="223" spans="1:7" ht="15.75" customHeight="1">
      <c r="A223" s="21"/>
      <c r="B223" s="21"/>
      <c r="C223" s="19"/>
      <c r="D223" s="19"/>
      <c r="E223" s="21"/>
      <c r="F223" s="21">
        <f>SUM(F205:F222)</f>
        <v>6313.6299999999992</v>
      </c>
      <c r="G223" s="19"/>
    </row>
    <row r="224" spans="1:7" ht="15.75" customHeight="1">
      <c r="A224" s="104"/>
      <c r="B224" s="104" t="s">
        <v>329</v>
      </c>
      <c r="C224" s="104" t="s">
        <v>306</v>
      </c>
      <c r="D224" s="104" t="s">
        <v>307</v>
      </c>
      <c r="E224" s="105"/>
      <c r="F224" s="19"/>
      <c r="G224" s="105"/>
    </row>
    <row r="225" spans="1:7" ht="15.75" customHeight="1">
      <c r="A225" s="105"/>
      <c r="B225" s="105"/>
      <c r="C225" s="105"/>
      <c r="D225" s="105"/>
      <c r="E225" s="105"/>
      <c r="F225" s="19"/>
      <c r="G225" s="105"/>
    </row>
    <row r="226" spans="1:7" ht="15.75" customHeight="1">
      <c r="A226" s="19"/>
      <c r="B226" s="106" t="s">
        <v>308</v>
      </c>
      <c r="C226" s="106" t="s">
        <v>309</v>
      </c>
      <c r="D226" s="106" t="s">
        <v>310</v>
      </c>
      <c r="E226" s="106" t="s">
        <v>311</v>
      </c>
      <c r="F226" s="106" t="s">
        <v>312</v>
      </c>
      <c r="G226" s="93" t="s">
        <v>3</v>
      </c>
    </row>
    <row r="227" spans="1:7" ht="15.75" customHeight="1">
      <c r="A227" s="21" t="str">
        <f t="shared" ref="A227:A245" si="2">CONCATENATE(C227,D227)</f>
        <v>HORNEmma</v>
      </c>
      <c r="B227" s="21">
        <v>1</v>
      </c>
      <c r="C227" s="19" t="s">
        <v>314</v>
      </c>
      <c r="D227" s="19" t="s">
        <v>42</v>
      </c>
      <c r="E227" s="21">
        <v>78.400000000000006</v>
      </c>
      <c r="F227" s="21">
        <v>650</v>
      </c>
      <c r="G227" s="19" t="s">
        <v>38</v>
      </c>
    </row>
    <row r="228" spans="1:7" ht="15.75" customHeight="1">
      <c r="A228" s="21" t="str">
        <f t="shared" si="2"/>
        <v>WAGNERMalory</v>
      </c>
      <c r="B228" s="21">
        <v>2</v>
      </c>
      <c r="C228" s="19" t="s">
        <v>49</v>
      </c>
      <c r="D228" s="19" t="s">
        <v>48</v>
      </c>
      <c r="E228" s="21">
        <v>58.8</v>
      </c>
      <c r="F228" s="21">
        <v>598</v>
      </c>
      <c r="G228" s="19" t="s">
        <v>38</v>
      </c>
    </row>
    <row r="229" spans="1:7" ht="15.75" customHeight="1">
      <c r="A229" s="21" t="str">
        <f t="shared" si="2"/>
        <v>MCCAUGHEYEmelie</v>
      </c>
      <c r="B229" s="21">
        <v>3</v>
      </c>
      <c r="C229" s="19" t="s">
        <v>51</v>
      </c>
      <c r="D229" s="19" t="s">
        <v>50</v>
      </c>
      <c r="E229" s="21">
        <v>57.6</v>
      </c>
      <c r="F229" s="21">
        <v>550.16</v>
      </c>
      <c r="G229" s="19" t="s">
        <v>38</v>
      </c>
    </row>
    <row r="230" spans="1:7" ht="15.75" customHeight="1">
      <c r="A230" s="21" t="str">
        <f t="shared" si="2"/>
        <v>SIMONSENMikka</v>
      </c>
      <c r="B230" s="21">
        <v>4</v>
      </c>
      <c r="C230" s="19" t="s">
        <v>57</v>
      </c>
      <c r="D230" s="19" t="s">
        <v>56</v>
      </c>
      <c r="E230" s="21">
        <v>43.2</v>
      </c>
      <c r="F230" s="21">
        <v>506.15</v>
      </c>
      <c r="G230" s="19" t="s">
        <v>38</v>
      </c>
    </row>
    <row r="231" spans="1:7" ht="15.75" customHeight="1">
      <c r="A231" s="21" t="str">
        <f t="shared" si="2"/>
        <v>ROBERTSAnnika</v>
      </c>
      <c r="B231" s="21">
        <v>5</v>
      </c>
      <c r="C231" s="19" t="s">
        <v>330</v>
      </c>
      <c r="D231" s="19" t="s">
        <v>85</v>
      </c>
      <c r="E231" s="21">
        <v>40</v>
      </c>
      <c r="F231" s="21">
        <v>465.66</v>
      </c>
      <c r="G231" s="19" t="s">
        <v>38</v>
      </c>
    </row>
    <row r="232" spans="1:7" ht="15.75" customHeight="1">
      <c r="A232" s="21" t="str">
        <f t="shared" si="2"/>
        <v>SCHOLEFIELDEmma</v>
      </c>
      <c r="B232" s="21">
        <v>6</v>
      </c>
      <c r="C232" s="19" t="s">
        <v>70</v>
      </c>
      <c r="D232" s="19" t="s">
        <v>42</v>
      </c>
      <c r="E232" s="21">
        <v>39.799999999999997</v>
      </c>
      <c r="F232" s="21">
        <v>428.4</v>
      </c>
      <c r="G232" s="19" t="s">
        <v>41</v>
      </c>
    </row>
    <row r="233" spans="1:7" ht="15.75" customHeight="1">
      <c r="A233" s="21" t="str">
        <f t="shared" si="2"/>
        <v>SHOPLANDNyah</v>
      </c>
      <c r="B233" s="21">
        <v>7</v>
      </c>
      <c r="C233" s="19" t="s">
        <v>53</v>
      </c>
      <c r="D233" s="19" t="s">
        <v>52</v>
      </c>
      <c r="E233" s="21">
        <v>39</v>
      </c>
      <c r="F233" s="21">
        <v>394.13</v>
      </c>
      <c r="G233" s="19" t="s">
        <v>315</v>
      </c>
    </row>
    <row r="234" spans="1:7" ht="15.75" customHeight="1">
      <c r="A234" s="21" t="str">
        <f t="shared" si="2"/>
        <v>SMITHMaya</v>
      </c>
      <c r="B234" s="21">
        <v>8</v>
      </c>
      <c r="C234" s="19" t="s">
        <v>63</v>
      </c>
      <c r="D234" s="19" t="s">
        <v>62</v>
      </c>
      <c r="E234" s="21">
        <v>35.4</v>
      </c>
      <c r="F234" s="21">
        <v>362.6</v>
      </c>
      <c r="G234" s="19" t="s">
        <v>38</v>
      </c>
    </row>
    <row r="235" spans="1:7" ht="15.75" customHeight="1">
      <c r="A235" s="21" t="str">
        <f t="shared" si="2"/>
        <v>HELVOIGTMiranda</v>
      </c>
      <c r="B235" s="21">
        <v>9</v>
      </c>
      <c r="C235" s="19" t="s">
        <v>92</v>
      </c>
      <c r="D235" s="19" t="s">
        <v>91</v>
      </c>
      <c r="E235" s="21">
        <v>33.799999999999997</v>
      </c>
      <c r="F235" s="21">
        <v>333.59</v>
      </c>
      <c r="G235" s="19" t="s">
        <v>38</v>
      </c>
    </row>
    <row r="236" spans="1:7" ht="15.75" customHeight="1">
      <c r="A236" s="21" t="str">
        <f t="shared" si="2"/>
        <v>CALDERMeghan</v>
      </c>
      <c r="B236" s="21">
        <v>10</v>
      </c>
      <c r="C236" s="19" t="s">
        <v>67</v>
      </c>
      <c r="D236" s="19" t="s">
        <v>66</v>
      </c>
      <c r="E236" s="21">
        <v>33.4</v>
      </c>
      <c r="F236" s="21">
        <v>306.89999999999998</v>
      </c>
      <c r="G236" s="19" t="s">
        <v>315</v>
      </c>
    </row>
    <row r="237" spans="1:7" ht="15.75" customHeight="1">
      <c r="A237" s="21" t="str">
        <f t="shared" si="2"/>
        <v>BOOTHSage</v>
      </c>
      <c r="B237" s="21">
        <v>11</v>
      </c>
      <c r="C237" s="19" t="s">
        <v>69</v>
      </c>
      <c r="D237" s="19" t="s">
        <v>68</v>
      </c>
      <c r="E237" s="21">
        <v>33.200000000000003</v>
      </c>
      <c r="F237" s="21">
        <v>282.35000000000002</v>
      </c>
      <c r="G237" s="19" t="s">
        <v>315</v>
      </c>
    </row>
    <row r="238" spans="1:7" ht="15.75" customHeight="1">
      <c r="A238" s="21" t="str">
        <f t="shared" si="2"/>
        <v>WEYMANCharlie</v>
      </c>
      <c r="B238" s="21">
        <v>12</v>
      </c>
      <c r="C238" s="19" t="s">
        <v>73</v>
      </c>
      <c r="D238" s="19" t="s">
        <v>72</v>
      </c>
      <c r="E238" s="21">
        <v>31.8</v>
      </c>
      <c r="F238" s="21">
        <v>259.76</v>
      </c>
      <c r="G238" s="19" t="s">
        <v>38</v>
      </c>
    </row>
    <row r="239" spans="1:7" ht="15.75" customHeight="1">
      <c r="A239" s="21" t="str">
        <f t="shared" si="2"/>
        <v>KELLEYLauren</v>
      </c>
      <c r="B239" s="21">
        <v>13</v>
      </c>
      <c r="C239" s="19" t="s">
        <v>90</v>
      </c>
      <c r="D239" s="19" t="s">
        <v>89</v>
      </c>
      <c r="E239" s="21">
        <v>31.4</v>
      </c>
      <c r="F239" s="21">
        <v>238.98</v>
      </c>
      <c r="G239" s="19" t="s">
        <v>38</v>
      </c>
    </row>
    <row r="240" spans="1:7" ht="15.75" customHeight="1">
      <c r="A240" s="21" t="str">
        <f t="shared" si="2"/>
        <v>WENZLAWEZola</v>
      </c>
      <c r="B240" s="21">
        <v>14</v>
      </c>
      <c r="C240" s="19" t="s">
        <v>80</v>
      </c>
      <c r="D240" s="19" t="s">
        <v>79</v>
      </c>
      <c r="E240" s="21">
        <v>30.8</v>
      </c>
      <c r="F240" s="21">
        <v>219.86</v>
      </c>
      <c r="G240" s="19" t="s">
        <v>38</v>
      </c>
    </row>
    <row r="241" spans="1:7" ht="15.75" customHeight="1">
      <c r="A241" s="21" t="str">
        <f t="shared" si="2"/>
        <v>KINGLottie</v>
      </c>
      <c r="B241" s="21">
        <v>15</v>
      </c>
      <c r="C241" s="19" t="s">
        <v>55</v>
      </c>
      <c r="D241" s="19" t="s">
        <v>54</v>
      </c>
      <c r="E241" s="21">
        <v>26.2</v>
      </c>
      <c r="F241" s="21">
        <v>202.28</v>
      </c>
      <c r="G241" s="19" t="s">
        <v>315</v>
      </c>
    </row>
    <row r="242" spans="1:7" ht="15.75" customHeight="1">
      <c r="A242" s="21" t="str">
        <f t="shared" si="2"/>
        <v>SUTHERLANDMaggie</v>
      </c>
      <c r="B242" s="21">
        <v>16</v>
      </c>
      <c r="C242" s="19" t="s">
        <v>59</v>
      </c>
      <c r="D242" s="19" t="s">
        <v>58</v>
      </c>
      <c r="E242" s="21">
        <v>24.8</v>
      </c>
      <c r="F242" s="21">
        <v>186.09</v>
      </c>
      <c r="G242" s="19" t="s">
        <v>38</v>
      </c>
    </row>
    <row r="243" spans="1:7" ht="15.75" customHeight="1">
      <c r="A243" s="21" t="str">
        <f t="shared" si="2"/>
        <v>PRETTOTessa</v>
      </c>
      <c r="B243" s="21">
        <v>17</v>
      </c>
      <c r="C243" s="19" t="s">
        <v>88</v>
      </c>
      <c r="D243" s="19" t="s">
        <v>87</v>
      </c>
      <c r="E243" s="21">
        <v>24.2</v>
      </c>
      <c r="F243" s="21">
        <v>171.21</v>
      </c>
      <c r="G243" s="19" t="s">
        <v>41</v>
      </c>
    </row>
    <row r="244" spans="1:7" ht="15.75" customHeight="1">
      <c r="A244" s="21" t="str">
        <f t="shared" si="2"/>
        <v>ROBINKaiya</v>
      </c>
      <c r="B244" s="21">
        <v>18</v>
      </c>
      <c r="C244" s="19" t="s">
        <v>84</v>
      </c>
      <c r="D244" s="19" t="s">
        <v>83</v>
      </c>
      <c r="E244" s="21">
        <v>23.6</v>
      </c>
      <c r="F244" s="21">
        <v>157.51</v>
      </c>
      <c r="G244" s="19" t="s">
        <v>38</v>
      </c>
    </row>
    <row r="245" spans="1:7" ht="15.75" customHeight="1">
      <c r="A245" s="21" t="str">
        <f t="shared" si="2"/>
        <v>HEALEYZyah</v>
      </c>
      <c r="B245" s="21">
        <v>19</v>
      </c>
      <c r="C245" s="19" t="s">
        <v>100</v>
      </c>
      <c r="D245" s="19" t="s">
        <v>99</v>
      </c>
      <c r="E245" s="21">
        <v>22.2</v>
      </c>
      <c r="F245" s="21">
        <v>144.91</v>
      </c>
      <c r="G245" s="19" t="s">
        <v>315</v>
      </c>
    </row>
    <row r="246" spans="1:7" ht="15.75" customHeight="1">
      <c r="A246" s="104"/>
      <c r="B246" s="104"/>
      <c r="C246" s="104"/>
      <c r="D246" s="104"/>
      <c r="E246" s="105"/>
      <c r="F246" s="19">
        <f>SUM(F227:F245)</f>
        <v>6458.5399999999991</v>
      </c>
      <c r="G246" s="105"/>
    </row>
    <row r="247" spans="1:7" ht="15.75" customHeight="1">
      <c r="A247" s="104"/>
      <c r="B247" s="104" t="s">
        <v>329</v>
      </c>
      <c r="C247" s="104" t="s">
        <v>306</v>
      </c>
      <c r="D247" s="104" t="s">
        <v>316</v>
      </c>
      <c r="E247" s="105"/>
      <c r="F247" s="19"/>
      <c r="G247" s="105"/>
    </row>
    <row r="248" spans="1:7" ht="15.75" customHeight="1">
      <c r="A248" s="105"/>
      <c r="B248" s="105"/>
      <c r="C248" s="105"/>
      <c r="D248" s="105"/>
      <c r="E248" s="105"/>
      <c r="F248" s="19"/>
      <c r="G248" s="105"/>
    </row>
    <row r="249" spans="1:7" ht="15.75" customHeight="1">
      <c r="A249" s="19"/>
      <c r="B249" s="19" t="s">
        <v>308</v>
      </c>
      <c r="C249" s="19" t="s">
        <v>309</v>
      </c>
      <c r="D249" s="19" t="s">
        <v>310</v>
      </c>
      <c r="E249" s="19" t="s">
        <v>311</v>
      </c>
      <c r="F249" s="19" t="s">
        <v>312</v>
      </c>
      <c r="G249" s="93" t="s">
        <v>3</v>
      </c>
    </row>
    <row r="250" spans="1:7" ht="15.75" customHeight="1">
      <c r="A250" s="21" t="str">
        <f t="shared" ref="A250:A312" si="3">CONCATENATE(C250,D250)</f>
        <v>OWEN-MOLDLandon</v>
      </c>
      <c r="B250" s="21">
        <v>1</v>
      </c>
      <c r="C250" s="19" t="s">
        <v>331</v>
      </c>
      <c r="D250" s="19" t="s">
        <v>125</v>
      </c>
      <c r="E250" s="21">
        <v>90.2</v>
      </c>
      <c r="F250" s="21">
        <v>650</v>
      </c>
      <c r="G250" s="19" t="s">
        <v>113</v>
      </c>
    </row>
    <row r="251" spans="1:7" ht="15.75" customHeight="1">
      <c r="A251" s="21" t="str">
        <f t="shared" si="3"/>
        <v>HENNESSYRyder</v>
      </c>
      <c r="B251" s="21">
        <v>2</v>
      </c>
      <c r="C251" s="19" t="s">
        <v>332</v>
      </c>
      <c r="D251" s="19" t="s">
        <v>145</v>
      </c>
      <c r="E251" s="21">
        <v>79.599999999999994</v>
      </c>
      <c r="F251" s="21">
        <v>611</v>
      </c>
      <c r="G251" s="19" t="s">
        <v>113</v>
      </c>
    </row>
    <row r="252" spans="1:7" ht="15.75" customHeight="1">
      <c r="A252" s="21" t="str">
        <f t="shared" si="3"/>
        <v>MILLERLuke</v>
      </c>
      <c r="B252" s="21">
        <v>3</v>
      </c>
      <c r="C252" s="19" t="s">
        <v>238</v>
      </c>
      <c r="D252" s="19" t="s">
        <v>158</v>
      </c>
      <c r="E252" s="21">
        <v>76.2</v>
      </c>
      <c r="F252" s="21">
        <v>574.34</v>
      </c>
      <c r="G252" s="19" t="s">
        <v>113</v>
      </c>
    </row>
    <row r="253" spans="1:7" ht="15.75" customHeight="1">
      <c r="A253" s="21" t="str">
        <f t="shared" si="3"/>
        <v>CHRISTENSENDrew</v>
      </c>
      <c r="B253" s="21">
        <v>4</v>
      </c>
      <c r="C253" s="19" t="s">
        <v>318</v>
      </c>
      <c r="D253" s="19" t="s">
        <v>127</v>
      </c>
      <c r="E253" s="21">
        <v>71.599999999999994</v>
      </c>
      <c r="F253" s="21">
        <v>539.88</v>
      </c>
      <c r="G253" s="19" t="s">
        <v>159</v>
      </c>
    </row>
    <row r="254" spans="1:7" ht="15.75" customHeight="1">
      <c r="A254" s="21" t="str">
        <f t="shared" si="3"/>
        <v>BASKOCooper</v>
      </c>
      <c r="B254" s="21">
        <v>5</v>
      </c>
      <c r="C254" s="19" t="s">
        <v>333</v>
      </c>
      <c r="D254" s="19" t="s">
        <v>152</v>
      </c>
      <c r="E254" s="21">
        <v>70.400000000000006</v>
      </c>
      <c r="F254" s="21">
        <v>507.49</v>
      </c>
      <c r="G254" s="19" t="s">
        <v>149</v>
      </c>
    </row>
    <row r="255" spans="1:7" ht="15.75" customHeight="1">
      <c r="A255" s="21" t="str">
        <f t="shared" si="3"/>
        <v>MCKENZIE-WHITERyder</v>
      </c>
      <c r="B255" s="21">
        <v>6</v>
      </c>
      <c r="C255" s="19" t="s">
        <v>148</v>
      </c>
      <c r="D255" s="19" t="s">
        <v>145</v>
      </c>
      <c r="E255" s="21">
        <v>68.400000000000006</v>
      </c>
      <c r="F255" s="21">
        <v>477.04</v>
      </c>
      <c r="G255" s="19" t="s">
        <v>159</v>
      </c>
    </row>
    <row r="256" spans="1:7" ht="15.75" customHeight="1">
      <c r="A256" s="21" t="str">
        <f t="shared" si="3"/>
        <v>MCPHERSONDexter</v>
      </c>
      <c r="B256" s="21">
        <v>7</v>
      </c>
      <c r="C256" s="19" t="s">
        <v>334</v>
      </c>
      <c r="D256" s="19" t="s">
        <v>139</v>
      </c>
      <c r="E256" s="21">
        <v>68</v>
      </c>
      <c r="F256" s="21">
        <v>448.42</v>
      </c>
      <c r="G256" s="19" t="s">
        <v>113</v>
      </c>
    </row>
    <row r="257" spans="1:7" ht="15.75" customHeight="1">
      <c r="A257" s="21" t="str">
        <f t="shared" si="3"/>
        <v>WITVOETGrayson</v>
      </c>
      <c r="B257" s="21">
        <v>8</v>
      </c>
      <c r="C257" s="19" t="s">
        <v>320</v>
      </c>
      <c r="D257" s="19" t="s">
        <v>147</v>
      </c>
      <c r="E257" s="21">
        <v>67.8</v>
      </c>
      <c r="F257" s="21">
        <v>421.51</v>
      </c>
      <c r="G257" s="19" t="s">
        <v>159</v>
      </c>
    </row>
    <row r="258" spans="1:7" ht="15.75" customHeight="1">
      <c r="A258" s="21" t="str">
        <f t="shared" si="3"/>
        <v>BERRYSaxon</v>
      </c>
      <c r="B258" s="21">
        <v>9</v>
      </c>
      <c r="C258" s="19" t="s">
        <v>178</v>
      </c>
      <c r="D258" s="19" t="s">
        <v>179</v>
      </c>
      <c r="E258" s="21">
        <v>65.8</v>
      </c>
      <c r="F258" s="21">
        <v>396.22</v>
      </c>
      <c r="G258" s="19" t="s">
        <v>159</v>
      </c>
    </row>
    <row r="259" spans="1:7" ht="15.75" customHeight="1">
      <c r="A259" s="21" t="str">
        <f t="shared" si="3"/>
        <v>JOHNSONCaleb</v>
      </c>
      <c r="B259" s="21">
        <v>10</v>
      </c>
      <c r="C259" s="19" t="s">
        <v>155</v>
      </c>
      <c r="D259" s="19" t="s">
        <v>156</v>
      </c>
      <c r="E259" s="21">
        <v>64</v>
      </c>
      <c r="F259" s="21">
        <v>372.45</v>
      </c>
      <c r="G259" s="19" t="s">
        <v>113</v>
      </c>
    </row>
    <row r="260" spans="1:7" ht="15.75" customHeight="1">
      <c r="A260" s="21" t="str">
        <f t="shared" si="3"/>
        <v>KNUDSGAARDKristian</v>
      </c>
      <c r="B260" s="21">
        <v>11</v>
      </c>
      <c r="C260" s="19" t="s">
        <v>335</v>
      </c>
      <c r="D260" s="19" t="s">
        <v>161</v>
      </c>
      <c r="E260" s="21">
        <v>63.2</v>
      </c>
      <c r="F260" s="21">
        <v>350.1</v>
      </c>
      <c r="G260" s="19" t="s">
        <v>113</v>
      </c>
    </row>
    <row r="261" spans="1:7" ht="15.75" customHeight="1">
      <c r="A261" s="21" t="str">
        <f t="shared" si="3"/>
        <v>MACKINNONMavik</v>
      </c>
      <c r="B261" s="21">
        <v>12</v>
      </c>
      <c r="C261" s="19" t="s">
        <v>174</v>
      </c>
      <c r="D261" s="19" t="s">
        <v>175</v>
      </c>
      <c r="E261" s="21">
        <v>61.8</v>
      </c>
      <c r="F261" s="21">
        <v>329.09</v>
      </c>
      <c r="G261" s="19" t="s">
        <v>149</v>
      </c>
    </row>
    <row r="262" spans="1:7" ht="15.75" customHeight="1">
      <c r="A262" s="21" t="str">
        <f t="shared" si="3"/>
        <v>NOVECOSKYBen</v>
      </c>
      <c r="B262" s="21">
        <v>13</v>
      </c>
      <c r="C262" s="19" t="s">
        <v>203</v>
      </c>
      <c r="D262" s="19" t="s">
        <v>204</v>
      </c>
      <c r="E262" s="21">
        <v>60.8</v>
      </c>
      <c r="F262" s="21">
        <v>309.35000000000002</v>
      </c>
      <c r="G262" s="19" t="s">
        <v>159</v>
      </c>
    </row>
    <row r="263" spans="1:7" ht="15.75" customHeight="1">
      <c r="A263" s="21" t="str">
        <f t="shared" si="3"/>
        <v>LAMBERTByron</v>
      </c>
      <c r="B263" s="21">
        <v>14</v>
      </c>
      <c r="C263" s="19" t="s">
        <v>322</v>
      </c>
      <c r="D263" s="19" t="s">
        <v>154</v>
      </c>
      <c r="E263" s="21">
        <v>59.6</v>
      </c>
      <c r="F263" s="21">
        <v>290.79000000000002</v>
      </c>
      <c r="G263" s="19" t="s">
        <v>159</v>
      </c>
    </row>
    <row r="264" spans="1:7" ht="15.75" customHeight="1">
      <c r="A264" s="21" t="str">
        <f t="shared" si="3"/>
        <v>ATKINSONJackson</v>
      </c>
      <c r="B264" s="21">
        <v>15</v>
      </c>
      <c r="C264" s="19" t="s">
        <v>336</v>
      </c>
      <c r="D264" s="19" t="s">
        <v>186</v>
      </c>
      <c r="E264" s="21">
        <v>59.6</v>
      </c>
      <c r="F264" s="21">
        <v>273.33999999999997</v>
      </c>
      <c r="G264" s="19" t="s">
        <v>149</v>
      </c>
    </row>
    <row r="265" spans="1:7" ht="15.75" customHeight="1">
      <c r="A265" s="21" t="str">
        <f t="shared" si="3"/>
        <v>PATERSONGriffin</v>
      </c>
      <c r="B265" s="21">
        <v>16</v>
      </c>
      <c r="C265" s="19" t="s">
        <v>319</v>
      </c>
      <c r="D265" s="19" t="s">
        <v>169</v>
      </c>
      <c r="E265" s="21">
        <v>58.8</v>
      </c>
      <c r="F265" s="21">
        <v>256.94</v>
      </c>
      <c r="G265" s="19" t="s">
        <v>159</v>
      </c>
    </row>
    <row r="266" spans="1:7" ht="15.75" customHeight="1">
      <c r="A266" s="21" t="str">
        <f t="shared" si="3"/>
        <v>STOLLKristian</v>
      </c>
      <c r="B266" s="21">
        <v>17</v>
      </c>
      <c r="C266" s="19" t="s">
        <v>160</v>
      </c>
      <c r="D266" s="19" t="s">
        <v>161</v>
      </c>
      <c r="E266" s="21">
        <v>57.2</v>
      </c>
      <c r="F266" s="21">
        <v>241.52</v>
      </c>
      <c r="G266" s="19" t="s">
        <v>149</v>
      </c>
    </row>
    <row r="267" spans="1:7" ht="15.75" customHeight="1">
      <c r="A267" s="21" t="str">
        <f t="shared" si="3"/>
        <v>BOYDEvan</v>
      </c>
      <c r="B267" s="21">
        <v>18</v>
      </c>
      <c r="C267" s="19" t="s">
        <v>205</v>
      </c>
      <c r="D267" s="19" t="s">
        <v>133</v>
      </c>
      <c r="E267" s="21">
        <v>55.2</v>
      </c>
      <c r="F267" s="21">
        <v>227.03</v>
      </c>
      <c r="G267" s="19" t="s">
        <v>113</v>
      </c>
    </row>
    <row r="268" spans="1:7" ht="15.75" customHeight="1">
      <c r="A268" s="21" t="str">
        <f t="shared" si="3"/>
        <v>NICOLLiam</v>
      </c>
      <c r="B268" s="21">
        <v>19</v>
      </c>
      <c r="C268" s="19" t="s">
        <v>241</v>
      </c>
      <c r="D268" s="19" t="s">
        <v>242</v>
      </c>
      <c r="E268" s="21">
        <v>54.8</v>
      </c>
      <c r="F268" s="21">
        <v>213.41</v>
      </c>
      <c r="G268" s="19" t="s">
        <v>159</v>
      </c>
    </row>
    <row r="269" spans="1:7" ht="15.75" customHeight="1">
      <c r="A269" s="21" t="str">
        <f t="shared" si="3"/>
        <v>CATLINKhrystian</v>
      </c>
      <c r="B269" s="21">
        <v>20</v>
      </c>
      <c r="C269" s="19" t="s">
        <v>323</v>
      </c>
      <c r="D269" s="19" t="s">
        <v>181</v>
      </c>
      <c r="E269" s="21">
        <v>54</v>
      </c>
      <c r="F269" s="21">
        <v>200.61</v>
      </c>
      <c r="G269" s="19" t="s">
        <v>159</v>
      </c>
    </row>
    <row r="270" spans="1:7" ht="15.75" customHeight="1">
      <c r="A270" s="21" t="str">
        <f t="shared" si="3"/>
        <v>BUHLERYamato</v>
      </c>
      <c r="B270" s="21">
        <v>21</v>
      </c>
      <c r="C270" s="19" t="s">
        <v>195</v>
      </c>
      <c r="D270" s="19" t="s">
        <v>196</v>
      </c>
      <c r="E270" s="21">
        <v>54</v>
      </c>
      <c r="F270" s="21">
        <v>188.57</v>
      </c>
      <c r="G270" s="19" t="s">
        <v>149</v>
      </c>
    </row>
    <row r="271" spans="1:7" ht="15.75" customHeight="1">
      <c r="A271" s="21" t="str">
        <f t="shared" si="3"/>
        <v>DORWARDRoxton</v>
      </c>
      <c r="B271" s="21">
        <v>22</v>
      </c>
      <c r="C271" s="19" t="s">
        <v>162</v>
      </c>
      <c r="D271" s="19" t="s">
        <v>163</v>
      </c>
      <c r="E271" s="21">
        <v>53.6</v>
      </c>
      <c r="F271" s="21">
        <v>177.25</v>
      </c>
      <c r="G271" s="19" t="s">
        <v>149</v>
      </c>
    </row>
    <row r="272" spans="1:7" ht="15.75" customHeight="1">
      <c r="A272" s="21" t="str">
        <f t="shared" si="3"/>
        <v>HAYESWilliam</v>
      </c>
      <c r="B272" s="21">
        <v>23</v>
      </c>
      <c r="C272" s="19" t="s">
        <v>199</v>
      </c>
      <c r="D272" s="19" t="s">
        <v>200</v>
      </c>
      <c r="E272" s="21">
        <v>53.2</v>
      </c>
      <c r="F272" s="21">
        <v>166.62</v>
      </c>
      <c r="G272" s="19" t="s">
        <v>149</v>
      </c>
    </row>
    <row r="273" spans="1:7" ht="15.75" customHeight="1">
      <c r="A273" s="21" t="str">
        <f t="shared" si="3"/>
        <v>ASRAR HAGHIGHIArmaa</v>
      </c>
      <c r="B273" s="21">
        <v>24</v>
      </c>
      <c r="C273" s="19" t="s">
        <v>183</v>
      </c>
      <c r="D273" s="19" t="s">
        <v>184</v>
      </c>
      <c r="E273" s="21">
        <v>53</v>
      </c>
      <c r="F273" s="21">
        <v>156.62</v>
      </c>
      <c r="G273" s="19" t="s">
        <v>159</v>
      </c>
    </row>
    <row r="274" spans="1:7" ht="15.75" customHeight="1">
      <c r="A274" s="21" t="str">
        <f t="shared" si="3"/>
        <v>BARTLETTRyder</v>
      </c>
      <c r="B274" s="21">
        <v>25</v>
      </c>
      <c r="C274" s="19" t="s">
        <v>337</v>
      </c>
      <c r="D274" s="19" t="s">
        <v>145</v>
      </c>
      <c r="E274" s="21">
        <v>52.2</v>
      </c>
      <c r="F274" s="21">
        <v>147.22999999999999</v>
      </c>
      <c r="G274" s="19" t="s">
        <v>113</v>
      </c>
    </row>
    <row r="275" spans="1:7" ht="15.75" customHeight="1">
      <c r="A275" s="21" t="str">
        <f t="shared" si="3"/>
        <v>DOMARESKICharlie</v>
      </c>
      <c r="B275" s="21">
        <v>26</v>
      </c>
      <c r="C275" s="19" t="s">
        <v>206</v>
      </c>
      <c r="D275" s="19" t="s">
        <v>72</v>
      </c>
      <c r="E275" s="21">
        <v>51.8</v>
      </c>
      <c r="F275" s="21">
        <v>138.38999999999999</v>
      </c>
      <c r="G275" s="19" t="s">
        <v>113</v>
      </c>
    </row>
    <row r="276" spans="1:7" ht="15.75" customHeight="1">
      <c r="A276" s="21" t="str">
        <f t="shared" si="3"/>
        <v>SIMPSONYohan</v>
      </c>
      <c r="B276" s="21">
        <v>27</v>
      </c>
      <c r="C276" s="19" t="s">
        <v>257</v>
      </c>
      <c r="D276" s="19" t="s">
        <v>258</v>
      </c>
      <c r="E276" s="21">
        <v>51</v>
      </c>
      <c r="F276" s="21">
        <v>130.09</v>
      </c>
      <c r="G276" s="19" t="s">
        <v>159</v>
      </c>
    </row>
    <row r="277" spans="1:7" ht="15.75" customHeight="1">
      <c r="A277" s="21" t="str">
        <f t="shared" si="3"/>
        <v>WHITEConnor</v>
      </c>
      <c r="B277" s="21">
        <v>28</v>
      </c>
      <c r="C277" s="19" t="s">
        <v>189</v>
      </c>
      <c r="D277" s="19" t="s">
        <v>191</v>
      </c>
      <c r="E277" s="21">
        <v>50.6</v>
      </c>
      <c r="F277" s="21">
        <v>122.28</v>
      </c>
      <c r="G277" s="19" t="s">
        <v>159</v>
      </c>
    </row>
    <row r="278" spans="1:7" ht="15.75" customHeight="1">
      <c r="A278" s="21" t="str">
        <f t="shared" si="3"/>
        <v>MOOREOscar</v>
      </c>
      <c r="B278" s="21">
        <v>29</v>
      </c>
      <c r="C278" s="19" t="s">
        <v>232</v>
      </c>
      <c r="D278" s="19" t="s">
        <v>233</v>
      </c>
      <c r="E278" s="21">
        <v>49.4</v>
      </c>
      <c r="F278" s="21">
        <v>114.95</v>
      </c>
      <c r="G278" s="19" t="s">
        <v>113</v>
      </c>
    </row>
    <row r="279" spans="1:7" ht="15.75" customHeight="1">
      <c r="A279" s="21" t="str">
        <f t="shared" si="3"/>
        <v>HAWRYSJack</v>
      </c>
      <c r="B279" s="21">
        <v>30</v>
      </c>
      <c r="C279" s="19" t="s">
        <v>228</v>
      </c>
      <c r="D279" s="19" t="s">
        <v>193</v>
      </c>
      <c r="E279" s="21">
        <v>47.8</v>
      </c>
      <c r="F279" s="21">
        <v>108.05</v>
      </c>
      <c r="G279" s="19" t="s">
        <v>149</v>
      </c>
    </row>
    <row r="280" spans="1:7" ht="15.75" customHeight="1">
      <c r="A280" s="21" t="str">
        <f t="shared" si="3"/>
        <v>GUILDJoshua</v>
      </c>
      <c r="B280" s="21">
        <v>31</v>
      </c>
      <c r="C280" s="19" t="s">
        <v>212</v>
      </c>
      <c r="D280" s="19" t="s">
        <v>214</v>
      </c>
      <c r="E280" s="21">
        <v>47.4</v>
      </c>
      <c r="F280" s="21">
        <v>101.57</v>
      </c>
      <c r="G280" s="19" t="s">
        <v>149</v>
      </c>
    </row>
    <row r="281" spans="1:7" ht="15.75" customHeight="1">
      <c r="A281" s="21" t="str">
        <f t="shared" si="3"/>
        <v>MACDONALDFisher</v>
      </c>
      <c r="B281" s="21">
        <v>32</v>
      </c>
      <c r="C281" s="19" t="s">
        <v>243</v>
      </c>
      <c r="D281" s="19" t="s">
        <v>244</v>
      </c>
      <c r="E281" s="21">
        <v>46.8</v>
      </c>
      <c r="F281" s="21">
        <v>95.47</v>
      </c>
      <c r="G281" s="19" t="s">
        <v>159</v>
      </c>
    </row>
    <row r="282" spans="1:7" ht="15.75" customHeight="1">
      <c r="A282" s="21" t="str">
        <f t="shared" si="3"/>
        <v>GUILDSimon</v>
      </c>
      <c r="B282" s="21">
        <v>33</v>
      </c>
      <c r="C282" s="19" t="s">
        <v>212</v>
      </c>
      <c r="D282" s="19" t="s">
        <v>213</v>
      </c>
      <c r="E282" s="21">
        <v>46</v>
      </c>
      <c r="F282" s="21">
        <v>89.74</v>
      </c>
      <c r="G282" s="19" t="s">
        <v>149</v>
      </c>
    </row>
    <row r="283" spans="1:7" ht="15.75" customHeight="1">
      <c r="A283" s="21" t="str">
        <f t="shared" si="3"/>
        <v>WHITEEvan</v>
      </c>
      <c r="B283" s="21">
        <v>34</v>
      </c>
      <c r="C283" s="19" t="s">
        <v>189</v>
      </c>
      <c r="D283" s="19" t="s">
        <v>133</v>
      </c>
      <c r="E283" s="21">
        <v>45.6</v>
      </c>
      <c r="F283" s="21">
        <v>84.36</v>
      </c>
      <c r="G283" s="19" t="s">
        <v>159</v>
      </c>
    </row>
    <row r="284" spans="1:7" ht="15.75" customHeight="1">
      <c r="A284" s="21" t="str">
        <f t="shared" si="3"/>
        <v>BURGHAMJack</v>
      </c>
      <c r="B284" s="21">
        <v>35</v>
      </c>
      <c r="C284" s="19" t="s">
        <v>192</v>
      </c>
      <c r="D284" s="19" t="s">
        <v>193</v>
      </c>
      <c r="E284" s="21">
        <v>43.6</v>
      </c>
      <c r="F284" s="21">
        <v>79.3</v>
      </c>
      <c r="G284" s="19" t="s">
        <v>113</v>
      </c>
    </row>
    <row r="285" spans="1:7" ht="15.75" customHeight="1">
      <c r="A285" s="21" t="str">
        <f t="shared" si="3"/>
        <v>KENDELLJackson</v>
      </c>
      <c r="B285" s="21">
        <v>36</v>
      </c>
      <c r="C285" s="19" t="s">
        <v>240</v>
      </c>
      <c r="D285" s="19" t="s">
        <v>186</v>
      </c>
      <c r="E285" s="21">
        <v>42.2</v>
      </c>
      <c r="F285" s="21">
        <v>74.540000000000006</v>
      </c>
      <c r="G285" s="19" t="s">
        <v>149</v>
      </c>
    </row>
    <row r="286" spans="1:7" ht="15.75" customHeight="1">
      <c r="A286" s="21" t="str">
        <f t="shared" si="3"/>
        <v>MILLERJaxson</v>
      </c>
      <c r="B286" s="21">
        <v>37</v>
      </c>
      <c r="C286" s="19" t="s">
        <v>238</v>
      </c>
      <c r="D286" s="19" t="s">
        <v>239</v>
      </c>
      <c r="E286" s="21">
        <v>42.2</v>
      </c>
      <c r="F286" s="21">
        <v>70.069999999999993</v>
      </c>
      <c r="G286" s="19" t="s">
        <v>159</v>
      </c>
    </row>
    <row r="287" spans="1:7" ht="15.75" customHeight="1">
      <c r="A287" s="21" t="str">
        <f t="shared" si="3"/>
        <v>LONGSTREETLeo</v>
      </c>
      <c r="B287" s="21">
        <v>38</v>
      </c>
      <c r="C287" s="19" t="s">
        <v>217</v>
      </c>
      <c r="D287" s="19" t="s">
        <v>218</v>
      </c>
      <c r="E287" s="21">
        <v>42</v>
      </c>
      <c r="F287" s="21">
        <v>65.86</v>
      </c>
      <c r="G287" s="19" t="s">
        <v>159</v>
      </c>
    </row>
    <row r="288" spans="1:7" ht="15.75" customHeight="1">
      <c r="A288" s="21" t="str">
        <f t="shared" si="3"/>
        <v>JOHNSONWill</v>
      </c>
      <c r="B288" s="21">
        <v>39</v>
      </c>
      <c r="C288" s="19" t="s">
        <v>155</v>
      </c>
      <c r="D288" s="19" t="s">
        <v>229</v>
      </c>
      <c r="E288" s="21">
        <v>41.6</v>
      </c>
      <c r="F288" s="21">
        <v>61.91</v>
      </c>
      <c r="G288" s="19" t="s">
        <v>149</v>
      </c>
    </row>
    <row r="289" spans="1:7" ht="15.75" customHeight="1">
      <c r="A289" s="21" t="str">
        <f t="shared" si="3"/>
        <v>STOLLKalen</v>
      </c>
      <c r="B289" s="21">
        <v>40</v>
      </c>
      <c r="C289" s="19" t="s">
        <v>160</v>
      </c>
      <c r="D289" s="19" t="s">
        <v>207</v>
      </c>
      <c r="E289" s="21">
        <v>41.4</v>
      </c>
      <c r="F289" s="21">
        <v>58.2</v>
      </c>
      <c r="G289" s="19" t="s">
        <v>159</v>
      </c>
    </row>
    <row r="290" spans="1:7" ht="15.75" customHeight="1">
      <c r="A290" s="21" t="str">
        <f t="shared" si="3"/>
        <v>MARTINLev</v>
      </c>
      <c r="B290" s="21">
        <v>41</v>
      </c>
      <c r="C290" s="19" t="s">
        <v>234</v>
      </c>
      <c r="D290" s="19" t="s">
        <v>268</v>
      </c>
      <c r="E290" s="21">
        <v>41.2</v>
      </c>
      <c r="F290" s="21">
        <v>54.71</v>
      </c>
      <c r="G290" s="19" t="s">
        <v>149</v>
      </c>
    </row>
    <row r="291" spans="1:7" ht="15.75" customHeight="1">
      <c r="A291" s="21" t="str">
        <f t="shared" si="3"/>
        <v>FAVREAUTheodore</v>
      </c>
      <c r="B291" s="21">
        <v>42</v>
      </c>
      <c r="C291" s="19" t="s">
        <v>247</v>
      </c>
      <c r="D291" s="19" t="s">
        <v>248</v>
      </c>
      <c r="E291" s="21">
        <v>40.4</v>
      </c>
      <c r="F291" s="21">
        <v>51.42</v>
      </c>
      <c r="G291" s="19" t="s">
        <v>149</v>
      </c>
    </row>
    <row r="292" spans="1:7" ht="15.75" customHeight="1">
      <c r="A292" s="21" t="str">
        <f t="shared" si="3"/>
        <v>HUSEBYMorgan</v>
      </c>
      <c r="B292" s="21">
        <v>43</v>
      </c>
      <c r="C292" s="19" t="s">
        <v>226</v>
      </c>
      <c r="D292" s="19" t="s">
        <v>227</v>
      </c>
      <c r="E292" s="21">
        <v>39.799999999999997</v>
      </c>
      <c r="F292" s="21">
        <v>48.34</v>
      </c>
      <c r="G292" s="19" t="s">
        <v>159</v>
      </c>
    </row>
    <row r="293" spans="1:7" ht="15.75" customHeight="1">
      <c r="A293" s="21" t="str">
        <f t="shared" si="3"/>
        <v>BOUMARhett</v>
      </c>
      <c r="B293" s="21">
        <v>44</v>
      </c>
      <c r="C293" s="19" t="s">
        <v>272</v>
      </c>
      <c r="D293" s="19" t="s">
        <v>273</v>
      </c>
      <c r="E293" s="21">
        <v>39.200000000000003</v>
      </c>
      <c r="F293" s="21">
        <v>45.44</v>
      </c>
      <c r="G293" s="19" t="s">
        <v>159</v>
      </c>
    </row>
    <row r="294" spans="1:7" ht="15.75" customHeight="1">
      <c r="A294" s="21" t="str">
        <f t="shared" si="3"/>
        <v>YEORaleigh</v>
      </c>
      <c r="B294" s="21">
        <v>45</v>
      </c>
      <c r="C294" s="19" t="s">
        <v>274</v>
      </c>
      <c r="D294" s="19" t="s">
        <v>275</v>
      </c>
      <c r="E294" s="21">
        <v>38.799999999999997</v>
      </c>
      <c r="F294" s="21">
        <v>42.71</v>
      </c>
      <c r="G294" s="19" t="s">
        <v>159</v>
      </c>
    </row>
    <row r="295" spans="1:7" ht="15.75" customHeight="1">
      <c r="A295" s="21" t="str">
        <f t="shared" si="3"/>
        <v>HAYESFinley</v>
      </c>
      <c r="B295" s="21">
        <v>46</v>
      </c>
      <c r="C295" s="19" t="s">
        <v>199</v>
      </c>
      <c r="D295" s="19" t="s">
        <v>281</v>
      </c>
      <c r="E295" s="21">
        <v>37.4</v>
      </c>
      <c r="F295" s="21">
        <v>40.15</v>
      </c>
      <c r="G295" s="19" t="s">
        <v>159</v>
      </c>
    </row>
    <row r="296" spans="1:7" ht="15.75" customHeight="1">
      <c r="A296" s="21" t="str">
        <f t="shared" si="3"/>
        <v>CHIUBoaz</v>
      </c>
      <c r="B296" s="21">
        <v>47</v>
      </c>
      <c r="C296" s="19" t="s">
        <v>219</v>
      </c>
      <c r="D296" s="19" t="s">
        <v>220</v>
      </c>
      <c r="E296" s="21">
        <v>37.200000000000003</v>
      </c>
      <c r="F296" s="21">
        <v>37.74</v>
      </c>
      <c r="G296" s="19" t="s">
        <v>159</v>
      </c>
    </row>
    <row r="297" spans="1:7" ht="15.75" customHeight="1">
      <c r="A297" s="21" t="str">
        <f t="shared" si="3"/>
        <v>ANDREWSKylar</v>
      </c>
      <c r="B297" s="21">
        <v>48</v>
      </c>
      <c r="C297" s="19" t="s">
        <v>262</v>
      </c>
      <c r="D297" s="19" t="s">
        <v>263</v>
      </c>
      <c r="E297" s="21">
        <v>33.4</v>
      </c>
      <c r="F297" s="21">
        <v>35.479999999999997</v>
      </c>
      <c r="G297" s="19" t="s">
        <v>159</v>
      </c>
    </row>
    <row r="298" spans="1:7" ht="15.75" customHeight="1">
      <c r="A298" s="21" t="str">
        <f t="shared" si="3"/>
        <v>PRENTICETain</v>
      </c>
      <c r="B298" s="21">
        <v>49</v>
      </c>
      <c r="C298" s="19" t="s">
        <v>94</v>
      </c>
      <c r="D298" s="19" t="s">
        <v>190</v>
      </c>
      <c r="E298" s="21">
        <v>32.4</v>
      </c>
      <c r="F298" s="21">
        <v>33.35</v>
      </c>
      <c r="G298" s="19" t="s">
        <v>149</v>
      </c>
    </row>
    <row r="299" spans="1:7" ht="15.75" customHeight="1">
      <c r="A299" s="21" t="str">
        <f t="shared" si="3"/>
        <v>SMITHOllie</v>
      </c>
      <c r="B299" s="21">
        <v>50</v>
      </c>
      <c r="C299" s="19" t="s">
        <v>63</v>
      </c>
      <c r="D299" s="19" t="s">
        <v>252</v>
      </c>
      <c r="E299" s="21">
        <v>31.4</v>
      </c>
      <c r="F299" s="21">
        <v>31.35</v>
      </c>
      <c r="G299" s="19" t="s">
        <v>159</v>
      </c>
    </row>
    <row r="300" spans="1:7" ht="15.75" customHeight="1">
      <c r="A300" s="21" t="str">
        <f t="shared" si="3"/>
        <v>CRUIKSHANKLars</v>
      </c>
      <c r="B300" s="21">
        <v>51</v>
      </c>
      <c r="C300" s="19" t="s">
        <v>269</v>
      </c>
      <c r="D300" s="19" t="s">
        <v>270</v>
      </c>
      <c r="E300" s="21">
        <v>31</v>
      </c>
      <c r="F300" s="21">
        <v>29.46</v>
      </c>
      <c r="G300" s="19" t="s">
        <v>149</v>
      </c>
    </row>
    <row r="301" spans="1:7" ht="15.75" customHeight="1">
      <c r="A301" s="21" t="str">
        <f t="shared" si="3"/>
        <v>NICKERSONOliver</v>
      </c>
      <c r="B301" s="21">
        <v>52</v>
      </c>
      <c r="C301" s="19" t="s">
        <v>282</v>
      </c>
      <c r="D301" s="19" t="s">
        <v>166</v>
      </c>
      <c r="E301" s="21">
        <v>30</v>
      </c>
      <c r="F301" s="21">
        <v>29.46</v>
      </c>
      <c r="G301" s="19" t="s">
        <v>159</v>
      </c>
    </row>
    <row r="302" spans="1:7" ht="15.75" customHeight="1">
      <c r="A302" s="21" t="str">
        <f t="shared" si="3"/>
        <v>WANNAMAKERHunter</v>
      </c>
      <c r="B302" s="21">
        <v>53</v>
      </c>
      <c r="C302" s="19" t="s">
        <v>284</v>
      </c>
      <c r="D302" s="19" t="s">
        <v>211</v>
      </c>
      <c r="E302" s="21">
        <v>29.8</v>
      </c>
      <c r="F302" s="21">
        <v>27.7</v>
      </c>
      <c r="G302" s="19" t="s">
        <v>149</v>
      </c>
    </row>
    <row r="303" spans="1:7" ht="15.75" customHeight="1">
      <c r="A303" s="21" t="str">
        <f t="shared" si="3"/>
        <v>ISAACKeegan</v>
      </c>
      <c r="B303" s="21">
        <v>54</v>
      </c>
      <c r="C303" s="19" t="s">
        <v>279</v>
      </c>
      <c r="D303" s="19" t="s">
        <v>280</v>
      </c>
      <c r="E303" s="21">
        <v>29.6</v>
      </c>
      <c r="F303" s="21">
        <v>26.04</v>
      </c>
      <c r="G303" s="19" t="s">
        <v>159</v>
      </c>
    </row>
    <row r="304" spans="1:7" ht="15.75" customHeight="1">
      <c r="A304" s="21" t="str">
        <f t="shared" si="3"/>
        <v>LARSONHunter</v>
      </c>
      <c r="B304" s="21">
        <v>55</v>
      </c>
      <c r="C304" s="19" t="s">
        <v>210</v>
      </c>
      <c r="D304" s="19" t="s">
        <v>211</v>
      </c>
      <c r="E304" s="21">
        <v>28.4</v>
      </c>
      <c r="F304" s="21">
        <v>23</v>
      </c>
      <c r="G304" s="19" t="s">
        <v>149</v>
      </c>
    </row>
    <row r="305" spans="1:7" ht="15.75" customHeight="1">
      <c r="A305" s="21" t="str">
        <f t="shared" si="3"/>
        <v>WHITTINGTONAndrew</v>
      </c>
      <c r="B305" s="21">
        <v>56</v>
      </c>
      <c r="C305" s="19" t="s">
        <v>176</v>
      </c>
      <c r="D305" s="19" t="s">
        <v>177</v>
      </c>
      <c r="E305" s="21">
        <v>25</v>
      </c>
      <c r="F305" s="21">
        <v>21.62</v>
      </c>
      <c r="G305" s="19" t="s">
        <v>159</v>
      </c>
    </row>
    <row r="306" spans="1:7" ht="15.75" customHeight="1">
      <c r="A306" s="21" t="str">
        <f t="shared" si="3"/>
        <v>DRYBOROUGHBen</v>
      </c>
      <c r="B306" s="21">
        <v>57</v>
      </c>
      <c r="C306" s="19" t="s">
        <v>283</v>
      </c>
      <c r="D306" s="19" t="s">
        <v>204</v>
      </c>
      <c r="E306" s="21">
        <v>21.4</v>
      </c>
      <c r="F306" s="21">
        <v>20.329999999999998</v>
      </c>
      <c r="G306" s="19" t="s">
        <v>149</v>
      </c>
    </row>
    <row r="307" spans="1:7" ht="15.75" customHeight="1">
      <c r="A307" s="21" t="str">
        <f t="shared" si="3"/>
        <v>FRIESENBennett</v>
      </c>
      <c r="B307" s="21">
        <v>58</v>
      </c>
      <c r="C307" s="19" t="s">
        <v>245</v>
      </c>
      <c r="D307" s="19" t="s">
        <v>246</v>
      </c>
      <c r="E307" s="21">
        <v>18.600000000000001</v>
      </c>
      <c r="F307" s="21">
        <v>19.11</v>
      </c>
      <c r="G307" s="19" t="s">
        <v>149</v>
      </c>
    </row>
    <row r="308" spans="1:7" ht="15.75" customHeight="1">
      <c r="A308" s="21" t="str">
        <f t="shared" si="3"/>
        <v>STIRLINGGarrett</v>
      </c>
      <c r="B308" s="21">
        <v>59</v>
      </c>
      <c r="C308" s="19" t="s">
        <v>264</v>
      </c>
      <c r="D308" s="19" t="s">
        <v>265</v>
      </c>
      <c r="E308" s="21">
        <v>18</v>
      </c>
      <c r="F308" s="21">
        <v>17.96</v>
      </c>
      <c r="G308" s="19" t="s">
        <v>159</v>
      </c>
    </row>
    <row r="309" spans="1:7" ht="15.75" customHeight="1">
      <c r="A309" s="21" t="str">
        <f t="shared" si="3"/>
        <v>MARTINFindley</v>
      </c>
      <c r="B309" s="21">
        <v>60</v>
      </c>
      <c r="C309" s="19" t="s">
        <v>234</v>
      </c>
      <c r="D309" s="19" t="s">
        <v>289</v>
      </c>
      <c r="E309" s="21">
        <v>17.8</v>
      </c>
      <c r="F309" s="21">
        <v>16.88</v>
      </c>
      <c r="G309" s="19" t="s">
        <v>159</v>
      </c>
    </row>
    <row r="310" spans="1:7" ht="15.75" customHeight="1">
      <c r="A310" s="21" t="str">
        <f t="shared" si="3"/>
        <v>BRAKEGraham</v>
      </c>
      <c r="B310" s="21">
        <v>61</v>
      </c>
      <c r="C310" s="19" t="s">
        <v>255</v>
      </c>
      <c r="D310" s="19" t="s">
        <v>256</v>
      </c>
      <c r="E310" s="21">
        <v>17.399999999999999</v>
      </c>
      <c r="F310" s="21">
        <v>0</v>
      </c>
      <c r="G310" s="19" t="s">
        <v>159</v>
      </c>
    </row>
    <row r="311" spans="1:7" ht="15.75" customHeight="1">
      <c r="A311" s="21" t="str">
        <f t="shared" si="3"/>
        <v>EDWARDSMichael</v>
      </c>
      <c r="B311" s="21">
        <v>62</v>
      </c>
      <c r="C311" s="19" t="s">
        <v>250</v>
      </c>
      <c r="D311" s="19" t="s">
        <v>251</v>
      </c>
      <c r="E311" s="21">
        <v>9</v>
      </c>
      <c r="F311" s="21">
        <v>0</v>
      </c>
      <c r="G311" s="19" t="s">
        <v>159</v>
      </c>
    </row>
    <row r="312" spans="1:7" ht="15.75" customHeight="1">
      <c r="A312" s="21" t="str">
        <f t="shared" si="3"/>
        <v>OLIVERJude</v>
      </c>
      <c r="B312" s="21">
        <v>63</v>
      </c>
      <c r="C312" s="19" t="s">
        <v>324</v>
      </c>
      <c r="D312" s="19" t="s">
        <v>167</v>
      </c>
      <c r="E312" s="21">
        <v>8.1999999999999993</v>
      </c>
      <c r="F312" s="21">
        <v>0</v>
      </c>
      <c r="G312" s="19" t="s">
        <v>149</v>
      </c>
    </row>
    <row r="313" spans="1:7" ht="15.75" customHeight="1">
      <c r="A313" s="21"/>
      <c r="B313" s="21"/>
      <c r="C313" s="19"/>
      <c r="D313" s="19"/>
      <c r="E313" s="21"/>
      <c r="F313" s="21">
        <f>SUM(F250:F312)</f>
        <v>10573.85</v>
      </c>
      <c r="G313" s="19"/>
    </row>
    <row r="314" spans="1:7" ht="15.75" customHeight="1">
      <c r="A314" s="104"/>
      <c r="B314" s="104" t="s">
        <v>329</v>
      </c>
      <c r="C314" s="104" t="s">
        <v>326</v>
      </c>
      <c r="D314" s="104" t="s">
        <v>316</v>
      </c>
      <c r="E314" s="105"/>
      <c r="F314" s="19"/>
      <c r="G314" s="105"/>
    </row>
    <row r="315" spans="1:7" ht="15.75" customHeight="1">
      <c r="A315" s="105"/>
      <c r="B315" s="105"/>
      <c r="C315" s="105"/>
      <c r="D315" s="105"/>
      <c r="E315" s="105"/>
      <c r="F315" s="19"/>
      <c r="G315" s="105"/>
    </row>
    <row r="316" spans="1:7" ht="15.75" customHeight="1">
      <c r="A316" s="19"/>
      <c r="B316" s="106" t="s">
        <v>308</v>
      </c>
      <c r="C316" s="106" t="s">
        <v>309</v>
      </c>
      <c r="D316" s="106" t="s">
        <v>310</v>
      </c>
      <c r="E316" s="106" t="s">
        <v>311</v>
      </c>
      <c r="F316" s="106" t="s">
        <v>312</v>
      </c>
      <c r="G316" s="93" t="s">
        <v>3</v>
      </c>
    </row>
    <row r="317" spans="1:7" ht="15.75" customHeight="1">
      <c r="A317" s="21" t="str">
        <f t="shared" ref="A317:A378" si="4">CONCATENATE(C317,D317)</f>
        <v>CHRISTENSENDrew</v>
      </c>
      <c r="B317" s="21">
        <v>1</v>
      </c>
      <c r="C317" s="19" t="s">
        <v>318</v>
      </c>
      <c r="D317" s="19" t="s">
        <v>127</v>
      </c>
      <c r="E317" s="21">
        <v>80.8</v>
      </c>
      <c r="F317" s="21">
        <v>650</v>
      </c>
      <c r="G317" s="19" t="s">
        <v>159</v>
      </c>
    </row>
    <row r="318" spans="1:7" ht="15.75" customHeight="1">
      <c r="A318" s="21" t="str">
        <f t="shared" si="4"/>
        <v>OWEN-MOLDLandon</v>
      </c>
      <c r="B318" s="21">
        <v>2</v>
      </c>
      <c r="C318" s="19" t="s">
        <v>331</v>
      </c>
      <c r="D318" s="19" t="s">
        <v>125</v>
      </c>
      <c r="E318" s="21">
        <v>80.400000000000006</v>
      </c>
      <c r="F318" s="21">
        <v>611</v>
      </c>
      <c r="G318" s="19" t="s">
        <v>113</v>
      </c>
    </row>
    <row r="319" spans="1:7" ht="15.75" customHeight="1">
      <c r="A319" s="21" t="str">
        <f t="shared" si="4"/>
        <v>OLIVERJude</v>
      </c>
      <c r="B319" s="21">
        <v>3</v>
      </c>
      <c r="C319" s="19" t="s">
        <v>324</v>
      </c>
      <c r="D319" s="19" t="s">
        <v>167</v>
      </c>
      <c r="E319" s="21">
        <v>78.2</v>
      </c>
      <c r="F319" s="21">
        <v>574.34</v>
      </c>
      <c r="G319" s="19" t="s">
        <v>149</v>
      </c>
    </row>
    <row r="320" spans="1:7" ht="15.75" customHeight="1">
      <c r="A320" s="21" t="str">
        <f t="shared" si="4"/>
        <v>HENNESSYRyder</v>
      </c>
      <c r="B320" s="21">
        <v>4</v>
      </c>
      <c r="C320" s="19" t="s">
        <v>332</v>
      </c>
      <c r="D320" s="19" t="s">
        <v>145</v>
      </c>
      <c r="E320" s="21">
        <v>77.2</v>
      </c>
      <c r="F320" s="21">
        <v>539.88</v>
      </c>
      <c r="G320" s="19" t="s">
        <v>113</v>
      </c>
    </row>
    <row r="321" spans="1:7" ht="15.75" customHeight="1">
      <c r="A321" s="21" t="str">
        <f t="shared" si="4"/>
        <v>MCPHERSONDexter</v>
      </c>
      <c r="B321" s="21">
        <v>5</v>
      </c>
      <c r="C321" s="19" t="s">
        <v>334</v>
      </c>
      <c r="D321" s="19" t="s">
        <v>139</v>
      </c>
      <c r="E321" s="21">
        <v>74</v>
      </c>
      <c r="F321" s="21">
        <v>507.49</v>
      </c>
      <c r="G321" s="19" t="s">
        <v>113</v>
      </c>
    </row>
    <row r="322" spans="1:7" ht="15.75" customHeight="1">
      <c r="A322" s="21" t="str">
        <f t="shared" si="4"/>
        <v>LAMBERTByron</v>
      </c>
      <c r="B322" s="21">
        <v>6</v>
      </c>
      <c r="C322" s="19" t="s">
        <v>322</v>
      </c>
      <c r="D322" s="19" t="s">
        <v>154</v>
      </c>
      <c r="E322" s="21">
        <v>73.8</v>
      </c>
      <c r="F322" s="21">
        <v>477.04</v>
      </c>
      <c r="G322" s="19" t="s">
        <v>159</v>
      </c>
    </row>
    <row r="323" spans="1:7" ht="15.75" customHeight="1">
      <c r="A323" s="21" t="str">
        <f t="shared" si="4"/>
        <v>MCKENZIE-WHITERyder</v>
      </c>
      <c r="B323" s="21">
        <v>7</v>
      </c>
      <c r="C323" s="19" t="s">
        <v>148</v>
      </c>
      <c r="D323" s="19" t="s">
        <v>145</v>
      </c>
      <c r="E323" s="21">
        <v>70</v>
      </c>
      <c r="F323" s="21">
        <v>448.42</v>
      </c>
      <c r="G323" s="19" t="s">
        <v>159</v>
      </c>
    </row>
    <row r="324" spans="1:7" ht="15.75" customHeight="1">
      <c r="A324" s="21" t="str">
        <f t="shared" si="4"/>
        <v>PATERSONGriffin</v>
      </c>
      <c r="B324" s="21">
        <v>8</v>
      </c>
      <c r="C324" s="19" t="s">
        <v>319</v>
      </c>
      <c r="D324" s="19" t="s">
        <v>169</v>
      </c>
      <c r="E324" s="21">
        <v>67.599999999999994</v>
      </c>
      <c r="F324" s="21">
        <v>421.51</v>
      </c>
      <c r="G324" s="19" t="s">
        <v>159</v>
      </c>
    </row>
    <row r="325" spans="1:7" ht="15.75" customHeight="1">
      <c r="A325" s="21" t="str">
        <f t="shared" si="4"/>
        <v>WHITEConnor</v>
      </c>
      <c r="B325" s="21">
        <v>9</v>
      </c>
      <c r="C325" s="19" t="s">
        <v>189</v>
      </c>
      <c r="D325" s="19" t="s">
        <v>191</v>
      </c>
      <c r="E325" s="21">
        <v>65.599999999999994</v>
      </c>
      <c r="F325" s="21">
        <v>396.22</v>
      </c>
      <c r="G325" s="19" t="s">
        <v>159</v>
      </c>
    </row>
    <row r="326" spans="1:7" ht="15.75" customHeight="1">
      <c r="A326" s="21" t="str">
        <f t="shared" si="4"/>
        <v>DORWARDRoxton</v>
      </c>
      <c r="B326" s="21">
        <v>10</v>
      </c>
      <c r="C326" s="19" t="s">
        <v>162</v>
      </c>
      <c r="D326" s="19" t="s">
        <v>163</v>
      </c>
      <c r="E326" s="21">
        <v>65.2</v>
      </c>
      <c r="F326" s="21">
        <v>372.45</v>
      </c>
      <c r="G326" s="19" t="s">
        <v>149</v>
      </c>
    </row>
    <row r="327" spans="1:7" ht="15.75" customHeight="1">
      <c r="A327" s="21" t="str">
        <f t="shared" si="4"/>
        <v>WITVOETGrayson</v>
      </c>
      <c r="B327" s="21">
        <v>11</v>
      </c>
      <c r="C327" s="19" t="s">
        <v>320</v>
      </c>
      <c r="D327" s="19" t="s">
        <v>147</v>
      </c>
      <c r="E327" s="21">
        <v>64.400000000000006</v>
      </c>
      <c r="F327" s="21">
        <v>350.1</v>
      </c>
      <c r="G327" s="19" t="s">
        <v>159</v>
      </c>
    </row>
    <row r="328" spans="1:7" ht="15.75" customHeight="1">
      <c r="A328" s="21" t="str">
        <f t="shared" si="4"/>
        <v>WHITEEvan</v>
      </c>
      <c r="B328" s="21">
        <v>12</v>
      </c>
      <c r="C328" s="19" t="s">
        <v>189</v>
      </c>
      <c r="D328" s="19" t="s">
        <v>133</v>
      </c>
      <c r="E328" s="21">
        <v>61.6</v>
      </c>
      <c r="F328" s="21">
        <v>329.09</v>
      </c>
      <c r="G328" s="19" t="s">
        <v>159</v>
      </c>
    </row>
    <row r="329" spans="1:7" ht="15.75" customHeight="1">
      <c r="A329" s="21" t="str">
        <f t="shared" si="4"/>
        <v>WHITTINGTONAndrew</v>
      </c>
      <c r="B329" s="21">
        <v>13</v>
      </c>
      <c r="C329" s="19" t="s">
        <v>176</v>
      </c>
      <c r="D329" s="19" t="s">
        <v>177</v>
      </c>
      <c r="E329" s="21">
        <v>60.8</v>
      </c>
      <c r="F329" s="21">
        <v>309.35000000000002</v>
      </c>
      <c r="G329" s="19" t="s">
        <v>159</v>
      </c>
    </row>
    <row r="330" spans="1:7" ht="15.75" customHeight="1">
      <c r="A330" s="21" t="str">
        <f t="shared" si="4"/>
        <v>PRENTICETain</v>
      </c>
      <c r="B330" s="21">
        <v>14</v>
      </c>
      <c r="C330" s="19" t="s">
        <v>94</v>
      </c>
      <c r="D330" s="19" t="s">
        <v>190</v>
      </c>
      <c r="E330" s="21">
        <v>60.6</v>
      </c>
      <c r="F330" s="21">
        <v>290.79000000000002</v>
      </c>
      <c r="G330" s="19" t="s">
        <v>149</v>
      </c>
    </row>
    <row r="331" spans="1:7" ht="15.75" customHeight="1">
      <c r="A331" s="21" t="str">
        <f t="shared" si="4"/>
        <v>CATLINKhrystian</v>
      </c>
      <c r="B331" s="21">
        <v>15</v>
      </c>
      <c r="C331" s="19" t="s">
        <v>323</v>
      </c>
      <c r="D331" s="19" t="s">
        <v>181</v>
      </c>
      <c r="E331" s="21">
        <v>60.4</v>
      </c>
      <c r="F331" s="21">
        <v>273.33999999999997</v>
      </c>
      <c r="G331" s="19" t="s">
        <v>159</v>
      </c>
    </row>
    <row r="332" spans="1:7" ht="15.75" customHeight="1">
      <c r="A332" s="21" t="str">
        <f t="shared" si="4"/>
        <v>STOLLKristian</v>
      </c>
      <c r="B332" s="21">
        <v>16</v>
      </c>
      <c r="C332" s="19" t="s">
        <v>160</v>
      </c>
      <c r="D332" s="19" t="s">
        <v>161</v>
      </c>
      <c r="E332" s="21">
        <v>60.2</v>
      </c>
      <c r="F332" s="21">
        <v>256.94</v>
      </c>
      <c r="G332" s="19" t="s">
        <v>149</v>
      </c>
    </row>
    <row r="333" spans="1:7" ht="15.75" customHeight="1">
      <c r="A333" s="21" t="str">
        <f t="shared" si="4"/>
        <v>NOVECOSKYBen</v>
      </c>
      <c r="B333" s="21">
        <v>17</v>
      </c>
      <c r="C333" s="19" t="s">
        <v>203</v>
      </c>
      <c r="D333" s="19" t="s">
        <v>204</v>
      </c>
      <c r="E333" s="21">
        <v>59.6</v>
      </c>
      <c r="F333" s="21">
        <v>241.52</v>
      </c>
      <c r="G333" s="19" t="s">
        <v>159</v>
      </c>
    </row>
    <row r="334" spans="1:7" ht="15.75" customHeight="1">
      <c r="A334" s="21" t="str">
        <f t="shared" si="4"/>
        <v>BURGHAMJack</v>
      </c>
      <c r="B334" s="21">
        <v>18</v>
      </c>
      <c r="C334" s="19" t="s">
        <v>192</v>
      </c>
      <c r="D334" s="19" t="s">
        <v>193</v>
      </c>
      <c r="E334" s="21">
        <v>59.4</v>
      </c>
      <c r="F334" s="21">
        <v>227.03</v>
      </c>
      <c r="G334" s="19" t="s">
        <v>113</v>
      </c>
    </row>
    <row r="335" spans="1:7" ht="15.75" customHeight="1">
      <c r="A335" s="21" t="str">
        <f t="shared" si="4"/>
        <v>CHIUBoaz</v>
      </c>
      <c r="B335" s="21">
        <v>19</v>
      </c>
      <c r="C335" s="19" t="s">
        <v>219</v>
      </c>
      <c r="D335" s="19" t="s">
        <v>220</v>
      </c>
      <c r="E335" s="21">
        <v>58.4</v>
      </c>
      <c r="F335" s="21">
        <v>213.41</v>
      </c>
      <c r="G335" s="19" t="s">
        <v>159</v>
      </c>
    </row>
    <row r="336" spans="1:7" ht="15.75" customHeight="1">
      <c r="A336" s="21" t="str">
        <f t="shared" si="4"/>
        <v>BASKOCooper</v>
      </c>
      <c r="B336" s="21">
        <v>20</v>
      </c>
      <c r="C336" s="19" t="s">
        <v>333</v>
      </c>
      <c r="D336" s="19" t="s">
        <v>152</v>
      </c>
      <c r="E336" s="21">
        <v>56.4</v>
      </c>
      <c r="F336" s="21">
        <v>200.61</v>
      </c>
      <c r="G336" s="19" t="s">
        <v>149</v>
      </c>
    </row>
    <row r="337" spans="1:7" ht="15.75" customHeight="1">
      <c r="A337" s="21" t="str">
        <f t="shared" si="4"/>
        <v>MILLERJaxson</v>
      </c>
      <c r="B337" s="21">
        <v>21</v>
      </c>
      <c r="C337" s="19" t="s">
        <v>238</v>
      </c>
      <c r="D337" s="19" t="s">
        <v>239</v>
      </c>
      <c r="E337" s="21">
        <v>55.6</v>
      </c>
      <c r="F337" s="21">
        <v>188.57</v>
      </c>
      <c r="G337" s="19" t="s">
        <v>159</v>
      </c>
    </row>
    <row r="338" spans="1:7" ht="15.75" customHeight="1">
      <c r="A338" s="21" t="str">
        <f t="shared" si="4"/>
        <v>JOHNSONWill</v>
      </c>
      <c r="B338" s="21">
        <v>22</v>
      </c>
      <c r="C338" s="19" t="s">
        <v>155</v>
      </c>
      <c r="D338" s="19" t="s">
        <v>229</v>
      </c>
      <c r="E338" s="21">
        <v>55.6</v>
      </c>
      <c r="F338" s="21">
        <v>177.25</v>
      </c>
      <c r="G338" s="19" t="s">
        <v>149</v>
      </c>
    </row>
    <row r="339" spans="1:7" ht="15.75" customHeight="1">
      <c r="A339" s="21" t="str">
        <f t="shared" si="4"/>
        <v>DOMARESKICharlie</v>
      </c>
      <c r="B339" s="21">
        <v>23</v>
      </c>
      <c r="C339" s="19" t="s">
        <v>206</v>
      </c>
      <c r="D339" s="19" t="s">
        <v>72</v>
      </c>
      <c r="E339" s="21">
        <v>55.2</v>
      </c>
      <c r="F339" s="21">
        <v>166.62</v>
      </c>
      <c r="G339" s="19" t="s">
        <v>113</v>
      </c>
    </row>
    <row r="340" spans="1:7" ht="15.75" customHeight="1">
      <c r="A340" s="21" t="str">
        <f t="shared" si="4"/>
        <v>MOOREOscar</v>
      </c>
      <c r="B340" s="21">
        <v>24</v>
      </c>
      <c r="C340" s="19" t="s">
        <v>232</v>
      </c>
      <c r="D340" s="19" t="s">
        <v>233</v>
      </c>
      <c r="E340" s="21">
        <v>54.8</v>
      </c>
      <c r="F340" s="21">
        <v>156.62</v>
      </c>
      <c r="G340" s="19" t="s">
        <v>113</v>
      </c>
    </row>
    <row r="341" spans="1:7" ht="15.75" customHeight="1">
      <c r="A341" s="21" t="str">
        <f t="shared" si="4"/>
        <v>LARSONHunter</v>
      </c>
      <c r="B341" s="21">
        <v>25</v>
      </c>
      <c r="C341" s="19" t="s">
        <v>210</v>
      </c>
      <c r="D341" s="19" t="s">
        <v>211</v>
      </c>
      <c r="E341" s="21">
        <v>53.6</v>
      </c>
      <c r="F341" s="21">
        <v>147.22999999999999</v>
      </c>
      <c r="G341" s="19" t="s">
        <v>149</v>
      </c>
    </row>
    <row r="342" spans="1:7" ht="15.75" customHeight="1">
      <c r="A342" s="21" t="str">
        <f t="shared" si="4"/>
        <v>BUHLERYamato</v>
      </c>
      <c r="B342" s="21">
        <v>26</v>
      </c>
      <c r="C342" s="19" t="s">
        <v>195</v>
      </c>
      <c r="D342" s="19" t="s">
        <v>196</v>
      </c>
      <c r="E342" s="21">
        <v>53.2</v>
      </c>
      <c r="F342" s="21">
        <v>138.38999999999999</v>
      </c>
      <c r="G342" s="19" t="s">
        <v>149</v>
      </c>
    </row>
    <row r="343" spans="1:7" ht="15.75" customHeight="1">
      <c r="A343" s="21" t="str">
        <f t="shared" si="4"/>
        <v>BOYDEvan</v>
      </c>
      <c r="B343" s="21">
        <v>27</v>
      </c>
      <c r="C343" s="19" t="s">
        <v>205</v>
      </c>
      <c r="D343" s="19" t="s">
        <v>133</v>
      </c>
      <c r="E343" s="21">
        <v>52.2</v>
      </c>
      <c r="F343" s="21">
        <v>130.09</v>
      </c>
      <c r="G343" s="19" t="s">
        <v>113</v>
      </c>
    </row>
    <row r="344" spans="1:7" ht="15.75" customHeight="1">
      <c r="A344" s="21" t="str">
        <f t="shared" si="4"/>
        <v>GUILDJoshua</v>
      </c>
      <c r="B344" s="21">
        <v>28</v>
      </c>
      <c r="C344" s="19" t="s">
        <v>212</v>
      </c>
      <c r="D344" s="19" t="s">
        <v>214</v>
      </c>
      <c r="E344" s="21">
        <v>52</v>
      </c>
      <c r="F344" s="21">
        <v>122.28</v>
      </c>
      <c r="G344" s="19" t="s">
        <v>149</v>
      </c>
    </row>
    <row r="345" spans="1:7" ht="15.75" customHeight="1">
      <c r="A345" s="21" t="str">
        <f t="shared" si="4"/>
        <v>MACKINNONMavik</v>
      </c>
      <c r="B345" s="21">
        <v>29</v>
      </c>
      <c r="C345" s="19" t="s">
        <v>174</v>
      </c>
      <c r="D345" s="19" t="s">
        <v>175</v>
      </c>
      <c r="E345" s="21">
        <v>51</v>
      </c>
      <c r="F345" s="21">
        <v>114.95</v>
      </c>
      <c r="G345" s="19" t="s">
        <v>149</v>
      </c>
    </row>
    <row r="346" spans="1:7" ht="15.75" customHeight="1">
      <c r="A346" s="21" t="str">
        <f t="shared" si="4"/>
        <v>GUILDSimon</v>
      </c>
      <c r="B346" s="21">
        <v>30</v>
      </c>
      <c r="C346" s="19" t="s">
        <v>212</v>
      </c>
      <c r="D346" s="19" t="s">
        <v>213</v>
      </c>
      <c r="E346" s="21">
        <v>50</v>
      </c>
      <c r="F346" s="21">
        <v>108.05</v>
      </c>
      <c r="G346" s="19" t="s">
        <v>149</v>
      </c>
    </row>
    <row r="347" spans="1:7" ht="15.75" customHeight="1">
      <c r="A347" s="21" t="str">
        <f t="shared" si="4"/>
        <v>EDWARDSMichael</v>
      </c>
      <c r="B347" s="21">
        <v>31</v>
      </c>
      <c r="C347" s="19" t="s">
        <v>250</v>
      </c>
      <c r="D347" s="19" t="s">
        <v>251</v>
      </c>
      <c r="E347" s="21">
        <v>46.8</v>
      </c>
      <c r="F347" s="21">
        <v>101.57</v>
      </c>
      <c r="G347" s="19" t="s">
        <v>159</v>
      </c>
    </row>
    <row r="348" spans="1:7" ht="15.75" customHeight="1">
      <c r="A348" s="21" t="str">
        <f t="shared" si="4"/>
        <v>BRAKEGraham</v>
      </c>
      <c r="B348" s="21">
        <v>32</v>
      </c>
      <c r="C348" s="19" t="s">
        <v>255</v>
      </c>
      <c r="D348" s="19" t="s">
        <v>256</v>
      </c>
      <c r="E348" s="21">
        <v>46.6</v>
      </c>
      <c r="F348" s="21">
        <v>95.47</v>
      </c>
      <c r="G348" s="19" t="s">
        <v>159</v>
      </c>
    </row>
    <row r="349" spans="1:7" ht="15.75" customHeight="1">
      <c r="A349" s="21" t="str">
        <f t="shared" si="4"/>
        <v>CRUIKSHANKLars</v>
      </c>
      <c r="B349" s="21">
        <v>33</v>
      </c>
      <c r="C349" s="19" t="s">
        <v>269</v>
      </c>
      <c r="D349" s="19" t="s">
        <v>270</v>
      </c>
      <c r="E349" s="21">
        <v>45.2</v>
      </c>
      <c r="F349" s="21">
        <v>89.74</v>
      </c>
      <c r="G349" s="19" t="s">
        <v>149</v>
      </c>
    </row>
    <row r="350" spans="1:7" ht="15.75" customHeight="1">
      <c r="A350" s="21" t="str">
        <f t="shared" si="4"/>
        <v>HAYESWilliam</v>
      </c>
      <c r="B350" s="21">
        <v>34</v>
      </c>
      <c r="C350" s="19" t="s">
        <v>199</v>
      </c>
      <c r="D350" s="19" t="s">
        <v>200</v>
      </c>
      <c r="E350" s="21">
        <v>44.8</v>
      </c>
      <c r="F350" s="21">
        <v>84.36</v>
      </c>
      <c r="G350" s="19" t="s">
        <v>149</v>
      </c>
    </row>
    <row r="351" spans="1:7" ht="15.75" customHeight="1">
      <c r="A351" s="21" t="str">
        <f t="shared" si="4"/>
        <v>HAWRYSJack</v>
      </c>
      <c r="B351" s="21">
        <v>35</v>
      </c>
      <c r="C351" s="19" t="s">
        <v>228</v>
      </c>
      <c r="D351" s="19" t="s">
        <v>193</v>
      </c>
      <c r="E351" s="21">
        <v>44.2</v>
      </c>
      <c r="F351" s="21">
        <v>79.3</v>
      </c>
      <c r="G351" s="19" t="s">
        <v>149</v>
      </c>
    </row>
    <row r="352" spans="1:7" ht="15.75" customHeight="1">
      <c r="A352" s="21" t="str">
        <f t="shared" si="4"/>
        <v>MARTINLev</v>
      </c>
      <c r="B352" s="21">
        <v>36</v>
      </c>
      <c r="C352" s="19" t="s">
        <v>234</v>
      </c>
      <c r="D352" s="19" t="s">
        <v>268</v>
      </c>
      <c r="E352" s="21">
        <v>43.4</v>
      </c>
      <c r="F352" s="21">
        <v>74.540000000000006</v>
      </c>
      <c r="G352" s="19" t="s">
        <v>149</v>
      </c>
    </row>
    <row r="353" spans="1:7" ht="15.75" customHeight="1">
      <c r="A353" s="21" t="str">
        <f t="shared" si="4"/>
        <v>SMITHOllie</v>
      </c>
      <c r="B353" s="21">
        <v>37</v>
      </c>
      <c r="C353" s="19" t="s">
        <v>63</v>
      </c>
      <c r="D353" s="19" t="s">
        <v>252</v>
      </c>
      <c r="E353" s="21">
        <v>43.4</v>
      </c>
      <c r="F353" s="21">
        <v>70.069999999999993</v>
      </c>
      <c r="G353" s="19" t="s">
        <v>159</v>
      </c>
    </row>
    <row r="354" spans="1:7" ht="15.75" customHeight="1">
      <c r="A354" s="21" t="str">
        <f t="shared" si="4"/>
        <v>STIRLINGGarrett</v>
      </c>
      <c r="B354" s="21">
        <v>38</v>
      </c>
      <c r="C354" s="19" t="s">
        <v>264</v>
      </c>
      <c r="D354" s="19" t="s">
        <v>265</v>
      </c>
      <c r="E354" s="21">
        <v>42.6</v>
      </c>
      <c r="F354" s="21">
        <v>65.86</v>
      </c>
      <c r="G354" s="19" t="s">
        <v>159</v>
      </c>
    </row>
    <row r="355" spans="1:7" ht="15.75" customHeight="1">
      <c r="A355" s="21" t="str">
        <f t="shared" si="4"/>
        <v>HUSEBYMorgan</v>
      </c>
      <c r="B355" s="21">
        <v>39</v>
      </c>
      <c r="C355" s="19" t="s">
        <v>226</v>
      </c>
      <c r="D355" s="19" t="s">
        <v>227</v>
      </c>
      <c r="E355" s="21">
        <v>42.4</v>
      </c>
      <c r="F355" s="21">
        <v>61.91</v>
      </c>
      <c r="G355" s="19" t="s">
        <v>159</v>
      </c>
    </row>
    <row r="356" spans="1:7" ht="15.75" customHeight="1">
      <c r="A356" s="21" t="str">
        <f t="shared" si="4"/>
        <v>FAVREAUTheodore</v>
      </c>
      <c r="B356" s="21">
        <v>40</v>
      </c>
      <c r="C356" s="19" t="s">
        <v>247</v>
      </c>
      <c r="D356" s="19" t="s">
        <v>248</v>
      </c>
      <c r="E356" s="21">
        <v>42.2</v>
      </c>
      <c r="F356" s="21">
        <v>58.2</v>
      </c>
      <c r="G356" s="19" t="s">
        <v>149</v>
      </c>
    </row>
    <row r="357" spans="1:7" ht="15.75" customHeight="1">
      <c r="A357" s="21" t="str">
        <f t="shared" si="4"/>
        <v>BOUMARhett</v>
      </c>
      <c r="B357" s="21">
        <v>41</v>
      </c>
      <c r="C357" s="19" t="s">
        <v>272</v>
      </c>
      <c r="D357" s="19" t="s">
        <v>273</v>
      </c>
      <c r="E357" s="21">
        <v>41.8</v>
      </c>
      <c r="F357" s="21">
        <v>54.71</v>
      </c>
      <c r="G357" s="19" t="s">
        <v>159</v>
      </c>
    </row>
    <row r="358" spans="1:7" ht="15.75" customHeight="1">
      <c r="A358" s="21" t="str">
        <f t="shared" si="4"/>
        <v>ANDREWSKylar</v>
      </c>
      <c r="B358" s="21">
        <v>42</v>
      </c>
      <c r="C358" s="19" t="s">
        <v>262</v>
      </c>
      <c r="D358" s="19" t="s">
        <v>263</v>
      </c>
      <c r="E358" s="21">
        <v>41.6</v>
      </c>
      <c r="F358" s="21">
        <v>51.42</v>
      </c>
      <c r="G358" s="19" t="s">
        <v>159</v>
      </c>
    </row>
    <row r="359" spans="1:7" ht="15.75" customHeight="1">
      <c r="A359" s="21" t="str">
        <f t="shared" si="4"/>
        <v>YEORaleigh</v>
      </c>
      <c r="B359" s="21">
        <v>43</v>
      </c>
      <c r="C359" s="19" t="s">
        <v>274</v>
      </c>
      <c r="D359" s="19" t="s">
        <v>275</v>
      </c>
      <c r="E359" s="21">
        <v>40.6</v>
      </c>
      <c r="F359" s="21">
        <v>48.34</v>
      </c>
      <c r="G359" s="19" t="s">
        <v>159</v>
      </c>
    </row>
    <row r="360" spans="1:7" ht="15.75" customHeight="1">
      <c r="A360" s="21" t="str">
        <f t="shared" si="4"/>
        <v>FRIESENBennett</v>
      </c>
      <c r="B360" s="21">
        <v>44</v>
      </c>
      <c r="C360" s="19" t="s">
        <v>245</v>
      </c>
      <c r="D360" s="19" t="s">
        <v>246</v>
      </c>
      <c r="E360" s="21">
        <v>38.6</v>
      </c>
      <c r="F360" s="21">
        <v>45.44</v>
      </c>
      <c r="G360" s="19" t="s">
        <v>149</v>
      </c>
    </row>
    <row r="361" spans="1:7" ht="15.75" customHeight="1">
      <c r="A361" s="21" t="str">
        <f t="shared" si="4"/>
        <v>SIMPSONYohan</v>
      </c>
      <c r="B361" s="21">
        <v>45</v>
      </c>
      <c r="C361" s="19" t="s">
        <v>257</v>
      </c>
      <c r="D361" s="19" t="s">
        <v>258</v>
      </c>
      <c r="E361" s="21">
        <v>37.6</v>
      </c>
      <c r="F361" s="21">
        <v>42.71</v>
      </c>
      <c r="G361" s="19" t="s">
        <v>159</v>
      </c>
    </row>
    <row r="362" spans="1:7" ht="15.75" customHeight="1">
      <c r="A362" s="21" t="str">
        <f t="shared" si="4"/>
        <v>ISAACKeegan</v>
      </c>
      <c r="B362" s="21">
        <v>46</v>
      </c>
      <c r="C362" s="19" t="s">
        <v>279</v>
      </c>
      <c r="D362" s="19" t="s">
        <v>280</v>
      </c>
      <c r="E362" s="21">
        <v>37.4</v>
      </c>
      <c r="F362" s="21">
        <v>40.15</v>
      </c>
      <c r="G362" s="19" t="s">
        <v>159</v>
      </c>
    </row>
    <row r="363" spans="1:7" ht="15.75" customHeight="1">
      <c r="A363" s="21" t="str">
        <f t="shared" si="4"/>
        <v>ASRAR HAGHIGHIArmaa</v>
      </c>
      <c r="B363" s="21">
        <v>47</v>
      </c>
      <c r="C363" s="19" t="s">
        <v>183</v>
      </c>
      <c r="D363" s="19" t="s">
        <v>184</v>
      </c>
      <c r="E363" s="21">
        <v>36.6</v>
      </c>
      <c r="F363" s="21">
        <v>37.74</v>
      </c>
      <c r="G363" s="19" t="s">
        <v>159</v>
      </c>
    </row>
    <row r="364" spans="1:7" ht="15.75" customHeight="1">
      <c r="A364" s="21" t="str">
        <f t="shared" si="4"/>
        <v>DRYBOROUGHBen</v>
      </c>
      <c r="B364" s="21">
        <v>48</v>
      </c>
      <c r="C364" s="19" t="s">
        <v>283</v>
      </c>
      <c r="D364" s="19" t="s">
        <v>204</v>
      </c>
      <c r="E364" s="21">
        <v>34.6</v>
      </c>
      <c r="F364" s="21">
        <v>35.479999999999997</v>
      </c>
      <c r="G364" s="19" t="s">
        <v>149</v>
      </c>
    </row>
    <row r="365" spans="1:7" ht="15.75" customHeight="1">
      <c r="A365" s="21" t="str">
        <f t="shared" si="4"/>
        <v>NICOLLiam</v>
      </c>
      <c r="B365" s="21">
        <v>49</v>
      </c>
      <c r="C365" s="19" t="s">
        <v>241</v>
      </c>
      <c r="D365" s="19" t="s">
        <v>242</v>
      </c>
      <c r="E365" s="21">
        <v>31.8</v>
      </c>
      <c r="F365" s="21">
        <v>33.35</v>
      </c>
      <c r="G365" s="19" t="s">
        <v>159</v>
      </c>
    </row>
    <row r="366" spans="1:7" ht="15.75" customHeight="1">
      <c r="A366" s="21" t="str">
        <f t="shared" si="4"/>
        <v>MACDONALDFisher</v>
      </c>
      <c r="B366" s="21">
        <v>50</v>
      </c>
      <c r="C366" s="19" t="s">
        <v>243</v>
      </c>
      <c r="D366" s="19" t="s">
        <v>244</v>
      </c>
      <c r="E366" s="21">
        <v>31.2</v>
      </c>
      <c r="F366" s="21">
        <v>31.35</v>
      </c>
      <c r="G366" s="19" t="s">
        <v>159</v>
      </c>
    </row>
    <row r="367" spans="1:7" ht="15.75" customHeight="1">
      <c r="A367" s="21" t="str">
        <f t="shared" si="4"/>
        <v>NICKERSONOliver</v>
      </c>
      <c r="B367" s="21">
        <v>51</v>
      </c>
      <c r="C367" s="19" t="s">
        <v>282</v>
      </c>
      <c r="D367" s="19" t="s">
        <v>166</v>
      </c>
      <c r="E367" s="21">
        <v>29.4</v>
      </c>
      <c r="F367" s="21">
        <v>29.46</v>
      </c>
      <c r="G367" s="19" t="s">
        <v>159</v>
      </c>
    </row>
    <row r="368" spans="1:7" ht="15.75" customHeight="1">
      <c r="A368" s="21" t="str">
        <f t="shared" si="4"/>
        <v>VAN SCHALMBrandon</v>
      </c>
      <c r="B368" s="21">
        <v>52</v>
      </c>
      <c r="C368" s="19" t="s">
        <v>266</v>
      </c>
      <c r="D368" s="19" t="s">
        <v>267</v>
      </c>
      <c r="E368" s="21">
        <v>28.6</v>
      </c>
      <c r="F368" s="21">
        <v>29.46</v>
      </c>
      <c r="G368" s="19" t="s">
        <v>159</v>
      </c>
    </row>
    <row r="369" spans="1:7" ht="15.75" customHeight="1">
      <c r="A369" s="21" t="str">
        <f t="shared" si="4"/>
        <v>HELVOIGTOliver</v>
      </c>
      <c r="B369" s="21">
        <v>53</v>
      </c>
      <c r="C369" s="19" t="s">
        <v>92</v>
      </c>
      <c r="D369" s="19" t="s">
        <v>166</v>
      </c>
      <c r="E369" s="21">
        <v>24.2</v>
      </c>
      <c r="F369" s="21">
        <v>27.7</v>
      </c>
      <c r="G369" s="19" t="s">
        <v>113</v>
      </c>
    </row>
    <row r="370" spans="1:7" ht="15.75" customHeight="1">
      <c r="A370" s="21" t="str">
        <f t="shared" si="4"/>
        <v>WANNAMAKERHunter</v>
      </c>
      <c r="B370" s="21">
        <v>54</v>
      </c>
      <c r="C370" s="19" t="s">
        <v>284</v>
      </c>
      <c r="D370" s="19" t="s">
        <v>211</v>
      </c>
      <c r="E370" s="21">
        <v>23</v>
      </c>
      <c r="F370" s="21">
        <v>26.04</v>
      </c>
      <c r="G370" s="19" t="s">
        <v>149</v>
      </c>
    </row>
    <row r="371" spans="1:7" ht="15.75" customHeight="1">
      <c r="A371" s="21" t="str">
        <f t="shared" si="4"/>
        <v>STOLLKalen</v>
      </c>
      <c r="B371" s="21">
        <v>55</v>
      </c>
      <c r="C371" s="19" t="s">
        <v>160</v>
      </c>
      <c r="D371" s="19" t="s">
        <v>207</v>
      </c>
      <c r="E371" s="21">
        <v>20</v>
      </c>
      <c r="F371" s="21">
        <v>23</v>
      </c>
      <c r="G371" s="19" t="s">
        <v>159</v>
      </c>
    </row>
    <row r="372" spans="1:7" ht="15.75" customHeight="1">
      <c r="A372" s="21" t="str">
        <f t="shared" si="4"/>
        <v>HAYESFinley</v>
      </c>
      <c r="B372" s="21">
        <v>56</v>
      </c>
      <c r="C372" s="19" t="s">
        <v>199</v>
      </c>
      <c r="D372" s="19" t="s">
        <v>281</v>
      </c>
      <c r="E372" s="21">
        <v>16</v>
      </c>
      <c r="F372" s="21">
        <v>21.62</v>
      </c>
      <c r="G372" s="19" t="s">
        <v>159</v>
      </c>
    </row>
    <row r="373" spans="1:7" ht="15.75" customHeight="1">
      <c r="A373" s="21" t="str">
        <f t="shared" si="4"/>
        <v>MARTINFindley</v>
      </c>
      <c r="B373" s="21">
        <v>57</v>
      </c>
      <c r="C373" s="19" t="s">
        <v>234</v>
      </c>
      <c r="D373" s="19" t="s">
        <v>289</v>
      </c>
      <c r="E373" s="21">
        <v>15.6</v>
      </c>
      <c r="F373" s="21">
        <v>20.329999999999998</v>
      </c>
      <c r="G373" s="19" t="s">
        <v>159</v>
      </c>
    </row>
    <row r="374" spans="1:7" ht="15.75" customHeight="1">
      <c r="A374" s="21" t="str">
        <f t="shared" si="4"/>
        <v>ATKINSONJackson</v>
      </c>
      <c r="B374" s="21">
        <v>58</v>
      </c>
      <c r="C374" s="19" t="s">
        <v>336</v>
      </c>
      <c r="D374" s="19" t="s">
        <v>186</v>
      </c>
      <c r="E374" s="21">
        <v>14.4</v>
      </c>
      <c r="F374" s="21">
        <v>19.11</v>
      </c>
      <c r="G374" s="19" t="s">
        <v>149</v>
      </c>
    </row>
    <row r="375" spans="1:7" ht="15.75" customHeight="1">
      <c r="A375" s="21" t="str">
        <f t="shared" si="4"/>
        <v>BARTLETTRyder</v>
      </c>
      <c r="B375" s="21">
        <v>59</v>
      </c>
      <c r="C375" s="19" t="s">
        <v>337</v>
      </c>
      <c r="D375" s="19" t="s">
        <v>145</v>
      </c>
      <c r="E375" s="21">
        <v>12.8</v>
      </c>
      <c r="F375" s="21">
        <v>17.96</v>
      </c>
      <c r="G375" s="19" t="s">
        <v>113</v>
      </c>
    </row>
    <row r="376" spans="1:7" ht="15.75" customHeight="1">
      <c r="A376" s="21" t="str">
        <f t="shared" si="4"/>
        <v>MILLERLuke</v>
      </c>
      <c r="B376" s="21">
        <v>60</v>
      </c>
      <c r="C376" s="19" t="s">
        <v>238</v>
      </c>
      <c r="D376" s="19" t="s">
        <v>158</v>
      </c>
      <c r="E376" s="21">
        <v>11.2</v>
      </c>
      <c r="F376" s="21">
        <v>16.88</v>
      </c>
      <c r="G376" s="19" t="s">
        <v>113</v>
      </c>
    </row>
    <row r="377" spans="1:7" ht="15.75" customHeight="1">
      <c r="A377" s="21" t="str">
        <f t="shared" si="4"/>
        <v>KNUDSGAARDKristian</v>
      </c>
      <c r="B377" s="21">
        <v>61</v>
      </c>
      <c r="C377" s="19" t="s">
        <v>335</v>
      </c>
      <c r="D377" s="19" t="s">
        <v>161</v>
      </c>
      <c r="E377" s="21">
        <v>10.199999999999999</v>
      </c>
      <c r="F377" s="21">
        <v>0</v>
      </c>
      <c r="G377" s="19" t="s">
        <v>113</v>
      </c>
    </row>
    <row r="378" spans="1:7" ht="15.75" customHeight="1">
      <c r="A378" s="21" t="str">
        <f t="shared" si="4"/>
        <v>JOHNSONCaleb</v>
      </c>
      <c r="B378" s="21">
        <v>62</v>
      </c>
      <c r="C378" s="19" t="s">
        <v>155</v>
      </c>
      <c r="D378" s="19" t="s">
        <v>156</v>
      </c>
      <c r="E378" s="21">
        <v>8.6</v>
      </c>
      <c r="F378" s="21">
        <v>0</v>
      </c>
      <c r="G378" s="19" t="s">
        <v>113</v>
      </c>
    </row>
    <row r="379" spans="1:7" ht="15.75" customHeight="1">
      <c r="A379" s="21"/>
      <c r="B379" s="21"/>
      <c r="C379" s="19"/>
      <c r="D379" s="19"/>
      <c r="E379" s="21"/>
      <c r="F379" s="21">
        <f>SUM(F317:F378)</f>
        <v>10573.85</v>
      </c>
      <c r="G379" s="19"/>
    </row>
    <row r="380" spans="1:7" ht="15.75" customHeight="1">
      <c r="A380" s="107"/>
      <c r="B380" s="107"/>
      <c r="C380" s="72"/>
      <c r="D380" s="72"/>
      <c r="E380" s="102"/>
      <c r="F380" s="21"/>
    </row>
    <row r="381" spans="1:7" ht="15.75" customHeight="1">
      <c r="A381" s="92"/>
      <c r="B381" s="92" t="s">
        <v>338</v>
      </c>
      <c r="C381" s="92" t="s">
        <v>306</v>
      </c>
      <c r="D381" s="92" t="s">
        <v>316</v>
      </c>
      <c r="E381" s="94"/>
      <c r="F381" s="95"/>
      <c r="G381" s="96"/>
    </row>
    <row r="382" spans="1:7" ht="15.75" customHeight="1">
      <c r="A382" s="72"/>
      <c r="B382" s="72"/>
      <c r="C382" s="72"/>
      <c r="D382" s="72"/>
      <c r="E382" s="72"/>
      <c r="F382" s="18"/>
    </row>
    <row r="383" spans="1:7" ht="15.75" customHeight="1">
      <c r="A383" s="18"/>
      <c r="B383" s="93" t="s">
        <v>308</v>
      </c>
      <c r="C383" s="93" t="s">
        <v>309</v>
      </c>
      <c r="D383" s="93" t="s">
        <v>310</v>
      </c>
      <c r="E383" s="93" t="s">
        <v>311</v>
      </c>
      <c r="F383" s="93" t="s">
        <v>312</v>
      </c>
      <c r="G383" s="93" t="s">
        <v>3</v>
      </c>
    </row>
    <row r="384" spans="1:7" ht="15.75" customHeight="1">
      <c r="A384" s="21"/>
      <c r="B384" s="21">
        <v>1</v>
      </c>
      <c r="C384" s="19"/>
      <c r="D384" s="19"/>
      <c r="E384" s="21"/>
      <c r="F384" s="21">
        <v>650</v>
      </c>
      <c r="G384" s="19"/>
    </row>
    <row r="385" spans="1:7" ht="15.75" customHeight="1">
      <c r="A385" s="21"/>
      <c r="B385" s="21">
        <v>2</v>
      </c>
      <c r="C385" s="18"/>
      <c r="D385" s="18"/>
      <c r="E385" s="18"/>
      <c r="F385" s="21">
        <v>611</v>
      </c>
      <c r="G385" s="18"/>
    </row>
    <row r="386" spans="1:7" ht="15.75" customHeight="1">
      <c r="A386" s="21"/>
      <c r="B386" s="21">
        <v>3</v>
      </c>
      <c r="C386" s="18"/>
      <c r="D386" s="18"/>
      <c r="E386" s="18"/>
      <c r="F386" s="21">
        <v>574.34</v>
      </c>
      <c r="G386" s="18"/>
    </row>
    <row r="387" spans="1:7" ht="15.75" customHeight="1">
      <c r="A387" s="21"/>
      <c r="B387" s="21">
        <v>4</v>
      </c>
      <c r="C387" s="18"/>
      <c r="D387" s="18"/>
      <c r="E387" s="18"/>
      <c r="F387" s="21">
        <v>539.88</v>
      </c>
      <c r="G387" s="18"/>
    </row>
    <row r="388" spans="1:7" ht="15.75" customHeight="1">
      <c r="A388" s="21"/>
      <c r="B388" s="21">
        <v>5</v>
      </c>
      <c r="C388" s="18"/>
      <c r="D388" s="18"/>
      <c r="E388" s="18"/>
      <c r="F388" s="21">
        <v>507.49</v>
      </c>
      <c r="G388" s="18"/>
    </row>
    <row r="389" spans="1:7" ht="15.75" customHeight="1">
      <c r="A389" s="21"/>
      <c r="B389" s="21">
        <v>6</v>
      </c>
      <c r="C389" s="18"/>
      <c r="D389" s="18"/>
      <c r="E389" s="18"/>
      <c r="F389" s="21">
        <v>477.04</v>
      </c>
      <c r="G389" s="18"/>
    </row>
    <row r="390" spans="1:7" ht="15.75" customHeight="1">
      <c r="A390" s="21"/>
      <c r="B390" s="21">
        <v>7</v>
      </c>
      <c r="C390" s="18"/>
      <c r="D390" s="18"/>
      <c r="E390" s="18"/>
      <c r="F390" s="21">
        <v>448.42</v>
      </c>
      <c r="G390" s="18"/>
    </row>
    <row r="391" spans="1:7" ht="15.75" customHeight="1">
      <c r="A391" s="21"/>
      <c r="B391" s="21">
        <v>8</v>
      </c>
      <c r="C391" s="18"/>
      <c r="D391" s="18"/>
      <c r="E391" s="18"/>
      <c r="F391" s="21">
        <v>421.51</v>
      </c>
      <c r="G391" s="18"/>
    </row>
    <row r="392" spans="1:7" ht="15.75" customHeight="1">
      <c r="A392" s="21"/>
      <c r="B392" s="21">
        <v>9</v>
      </c>
      <c r="C392" s="18"/>
      <c r="D392" s="18"/>
      <c r="E392" s="18"/>
      <c r="F392" s="21">
        <v>396.22</v>
      </c>
      <c r="G392" s="18"/>
    </row>
    <row r="393" spans="1:7" ht="15.75" customHeight="1">
      <c r="A393" s="21"/>
      <c r="B393" s="21">
        <v>10</v>
      </c>
      <c r="C393" s="18"/>
      <c r="D393" s="18"/>
      <c r="E393" s="18"/>
      <c r="F393" s="21">
        <v>372.45</v>
      </c>
      <c r="G393" s="18"/>
    </row>
    <row r="394" spans="1:7" ht="15.75" customHeight="1">
      <c r="A394" s="21"/>
      <c r="B394" s="21">
        <v>11</v>
      </c>
      <c r="C394" s="18"/>
      <c r="D394" s="18"/>
      <c r="E394" s="18"/>
      <c r="F394" s="21">
        <v>350.1</v>
      </c>
      <c r="G394" s="18"/>
    </row>
    <row r="395" spans="1:7" ht="15.75" customHeight="1">
      <c r="A395" s="21"/>
      <c r="B395" s="21">
        <v>12</v>
      </c>
      <c r="C395" s="18"/>
      <c r="D395" s="18"/>
      <c r="E395" s="18"/>
      <c r="F395" s="21">
        <v>329.09</v>
      </c>
      <c r="G395" s="18"/>
    </row>
    <row r="396" spans="1:7" ht="15.75" customHeight="1">
      <c r="A396" s="21"/>
      <c r="B396" s="21">
        <v>13</v>
      </c>
      <c r="C396" s="18"/>
      <c r="D396" s="18"/>
      <c r="E396" s="18"/>
      <c r="F396" s="21">
        <v>309.35000000000002</v>
      </c>
      <c r="G396" s="18"/>
    </row>
    <row r="397" spans="1:7" ht="15.75" customHeight="1">
      <c r="A397" s="21"/>
      <c r="B397" s="21">
        <v>14</v>
      </c>
      <c r="C397" s="18"/>
      <c r="D397" s="18"/>
      <c r="E397" s="18"/>
      <c r="F397" s="21">
        <v>290.79000000000002</v>
      </c>
      <c r="G397" s="18"/>
    </row>
    <row r="398" spans="1:7" ht="15.75" customHeight="1">
      <c r="A398" s="21"/>
      <c r="B398" s="21">
        <v>15</v>
      </c>
      <c r="C398" s="18"/>
      <c r="D398" s="18"/>
      <c r="E398" s="18"/>
      <c r="F398" s="21">
        <v>273.33999999999997</v>
      </c>
      <c r="G398" s="18"/>
    </row>
    <row r="399" spans="1:7" ht="15.75" customHeight="1">
      <c r="A399" s="21"/>
      <c r="B399" s="21">
        <v>16</v>
      </c>
      <c r="C399" s="18"/>
      <c r="D399" s="18"/>
      <c r="E399" s="18"/>
      <c r="F399" s="21">
        <v>256.94</v>
      </c>
      <c r="G399" s="18"/>
    </row>
    <row r="400" spans="1:7" ht="15.75" customHeight="1">
      <c r="A400" s="21"/>
      <c r="B400" s="21">
        <v>17</v>
      </c>
      <c r="C400" s="18"/>
      <c r="D400" s="18"/>
      <c r="E400" s="18"/>
      <c r="F400" s="21">
        <v>241.52</v>
      </c>
      <c r="G400" s="18"/>
    </row>
    <row r="401" spans="1:7" ht="15.75" customHeight="1">
      <c r="A401" s="21"/>
      <c r="B401" s="21">
        <v>18</v>
      </c>
      <c r="C401" s="18"/>
      <c r="D401" s="18"/>
      <c r="E401" s="18"/>
      <c r="F401" s="21">
        <v>227.03</v>
      </c>
      <c r="G401" s="18"/>
    </row>
    <row r="402" spans="1:7" ht="15.75" customHeight="1">
      <c r="A402" s="21"/>
      <c r="B402" s="21">
        <v>19</v>
      </c>
      <c r="C402" s="18"/>
      <c r="D402" s="18"/>
      <c r="E402" s="18"/>
      <c r="F402" s="21">
        <v>213.41</v>
      </c>
      <c r="G402" s="18"/>
    </row>
    <row r="403" spans="1:7" ht="15.75" customHeight="1">
      <c r="A403" s="21"/>
      <c r="B403" s="21">
        <v>20</v>
      </c>
      <c r="C403" s="18"/>
      <c r="D403" s="18"/>
      <c r="E403" s="18"/>
      <c r="F403" s="21">
        <v>200.61</v>
      </c>
      <c r="G403" s="18"/>
    </row>
    <row r="404" spans="1:7" ht="15.75" customHeight="1">
      <c r="A404" s="21"/>
      <c r="B404" s="21">
        <v>21</v>
      </c>
      <c r="C404" s="18"/>
      <c r="D404" s="18"/>
      <c r="E404" s="18"/>
      <c r="F404" s="21">
        <v>188.57</v>
      </c>
      <c r="G404" s="18"/>
    </row>
    <row r="405" spans="1:7" ht="15.75" customHeight="1">
      <c r="A405" s="21"/>
      <c r="B405" s="21">
        <v>22</v>
      </c>
      <c r="C405" s="18"/>
      <c r="D405" s="18"/>
      <c r="E405" s="18"/>
      <c r="F405" s="21">
        <v>177.25</v>
      </c>
      <c r="G405" s="18"/>
    </row>
    <row r="406" spans="1:7" ht="15.75" customHeight="1">
      <c r="A406" s="21"/>
      <c r="B406" s="21">
        <v>23</v>
      </c>
      <c r="C406" s="18"/>
      <c r="D406" s="18"/>
      <c r="E406" s="18"/>
      <c r="F406" s="21">
        <v>166.62</v>
      </c>
      <c r="G406" s="18"/>
    </row>
    <row r="407" spans="1:7" ht="15.75" customHeight="1">
      <c r="A407" s="21"/>
      <c r="B407" s="21">
        <v>24</v>
      </c>
      <c r="C407" s="18"/>
      <c r="D407" s="18"/>
      <c r="E407" s="18"/>
      <c r="F407" s="21">
        <v>156.62</v>
      </c>
      <c r="G407" s="18"/>
    </row>
    <row r="408" spans="1:7" ht="15.75" customHeight="1">
      <c r="A408" s="21"/>
      <c r="B408" s="21">
        <v>25</v>
      </c>
      <c r="C408" s="18"/>
      <c r="D408" s="18"/>
      <c r="E408" s="18"/>
      <c r="F408" s="21">
        <v>147.22999999999999</v>
      </c>
      <c r="G408" s="18"/>
    </row>
    <row r="409" spans="1:7" ht="15.75" customHeight="1">
      <c r="A409" s="21"/>
      <c r="B409" s="21">
        <v>26</v>
      </c>
      <c r="C409" s="18"/>
      <c r="D409" s="18"/>
      <c r="E409" s="18"/>
      <c r="F409" s="21">
        <v>138.38999999999999</v>
      </c>
      <c r="G409" s="18"/>
    </row>
    <row r="410" spans="1:7" ht="15.75" customHeight="1">
      <c r="A410" s="21"/>
      <c r="B410" s="21">
        <v>27</v>
      </c>
      <c r="C410" s="18"/>
      <c r="D410" s="18"/>
      <c r="E410" s="18"/>
      <c r="F410" s="21">
        <v>130.09</v>
      </c>
      <c r="G410" s="18"/>
    </row>
    <row r="411" spans="1:7" ht="15.75" customHeight="1">
      <c r="A411" s="21"/>
      <c r="B411" s="21">
        <v>28</v>
      </c>
      <c r="C411" s="18"/>
      <c r="D411" s="18"/>
      <c r="E411" s="18"/>
      <c r="F411" s="21">
        <v>122.28</v>
      </c>
      <c r="G411" s="18"/>
    </row>
    <row r="412" spans="1:7" ht="15.75" customHeight="1">
      <c r="A412" s="21"/>
      <c r="B412" s="21">
        <v>29</v>
      </c>
      <c r="C412" s="18"/>
      <c r="D412" s="18"/>
      <c r="E412" s="18"/>
      <c r="F412" s="21">
        <v>114.95</v>
      </c>
      <c r="G412" s="18"/>
    </row>
    <row r="413" spans="1:7" ht="15.75" customHeight="1">
      <c r="A413" s="21"/>
      <c r="B413" s="21">
        <v>30</v>
      </c>
      <c r="C413" s="18"/>
      <c r="D413" s="18"/>
      <c r="E413" s="18"/>
      <c r="F413" s="21">
        <v>108.05</v>
      </c>
      <c r="G413" s="18"/>
    </row>
    <row r="414" spans="1:7" ht="15.75" customHeight="1">
      <c r="A414" s="21"/>
      <c r="B414" s="21">
        <v>31</v>
      </c>
      <c r="C414" s="18"/>
      <c r="D414" s="18"/>
      <c r="E414" s="18"/>
      <c r="F414" s="21">
        <v>101.57</v>
      </c>
      <c r="G414" s="18"/>
    </row>
    <row r="415" spans="1:7" ht="15.75" customHeight="1">
      <c r="A415" s="21"/>
      <c r="B415" s="21">
        <v>32</v>
      </c>
      <c r="C415" s="18"/>
      <c r="D415" s="18"/>
      <c r="E415" s="18"/>
      <c r="F415" s="21">
        <v>95.47</v>
      </c>
      <c r="G415" s="18"/>
    </row>
    <row r="416" spans="1:7" ht="15.75" customHeight="1">
      <c r="A416" s="21"/>
      <c r="B416" s="21">
        <v>33</v>
      </c>
      <c r="C416" s="18"/>
      <c r="D416" s="18"/>
      <c r="E416" s="18"/>
      <c r="F416" s="21">
        <v>89.74</v>
      </c>
      <c r="G416" s="18"/>
    </row>
    <row r="417" spans="1:7" ht="15.75" customHeight="1">
      <c r="A417" s="21"/>
      <c r="B417" s="21">
        <v>34</v>
      </c>
      <c r="C417" s="18"/>
      <c r="D417" s="18"/>
      <c r="E417" s="18"/>
      <c r="F417" s="21">
        <v>84.36</v>
      </c>
      <c r="G417" s="18"/>
    </row>
    <row r="418" spans="1:7" ht="15.75" customHeight="1">
      <c r="A418" s="21"/>
      <c r="B418" s="21">
        <v>35</v>
      </c>
      <c r="C418" s="18"/>
      <c r="D418" s="18"/>
      <c r="E418" s="18"/>
      <c r="F418" s="21">
        <v>79.3</v>
      </c>
      <c r="G418" s="18"/>
    </row>
    <row r="419" spans="1:7" ht="15.75" customHeight="1">
      <c r="A419" s="21"/>
      <c r="B419" s="21">
        <v>36</v>
      </c>
      <c r="C419" s="18"/>
      <c r="D419" s="18"/>
      <c r="E419" s="18"/>
      <c r="F419" s="21">
        <v>74.540000000000006</v>
      </c>
      <c r="G419" s="18"/>
    </row>
    <row r="420" spans="1:7" ht="15.75" customHeight="1">
      <c r="A420" s="21"/>
      <c r="B420" s="21">
        <v>37</v>
      </c>
      <c r="C420" s="18"/>
      <c r="D420" s="18"/>
      <c r="E420" s="18"/>
      <c r="F420" s="21">
        <v>70.069999999999993</v>
      </c>
      <c r="G420" s="18"/>
    </row>
    <row r="421" spans="1:7" ht="15.75" customHeight="1">
      <c r="A421" s="21"/>
      <c r="B421" s="21">
        <v>38</v>
      </c>
      <c r="C421" s="18"/>
      <c r="D421" s="18"/>
      <c r="E421" s="18"/>
      <c r="F421" s="21">
        <v>65.86</v>
      </c>
      <c r="G421" s="18"/>
    </row>
    <row r="422" spans="1:7" ht="15.75" customHeight="1">
      <c r="A422" s="21"/>
      <c r="B422" s="21">
        <v>39</v>
      </c>
      <c r="C422" s="18"/>
      <c r="D422" s="18"/>
      <c r="E422" s="18"/>
      <c r="F422" s="21">
        <v>61.91</v>
      </c>
      <c r="G422" s="18"/>
    </row>
    <row r="423" spans="1:7" ht="15.75" customHeight="1">
      <c r="A423" s="21"/>
      <c r="B423" s="21">
        <v>40</v>
      </c>
      <c r="C423" s="18"/>
      <c r="D423" s="18"/>
      <c r="E423" s="18"/>
      <c r="F423" s="21">
        <v>58.2</v>
      </c>
      <c r="G423" s="18"/>
    </row>
    <row r="424" spans="1:7" ht="15.75" customHeight="1">
      <c r="A424" s="21"/>
      <c r="B424" s="21">
        <v>41</v>
      </c>
      <c r="C424" s="18"/>
      <c r="D424" s="18"/>
      <c r="E424" s="18"/>
      <c r="F424" s="21">
        <v>54.71</v>
      </c>
      <c r="G424" s="18"/>
    </row>
    <row r="425" spans="1:7" ht="15.75" customHeight="1">
      <c r="A425" s="21"/>
      <c r="B425" s="21">
        <v>42</v>
      </c>
      <c r="C425" s="18"/>
      <c r="D425" s="18"/>
      <c r="E425" s="18"/>
      <c r="F425" s="21">
        <v>51.42</v>
      </c>
      <c r="G425" s="18"/>
    </row>
    <row r="426" spans="1:7" ht="15.75" customHeight="1">
      <c r="A426" s="21"/>
      <c r="B426" s="21">
        <v>43</v>
      </c>
      <c r="C426" s="18"/>
      <c r="D426" s="18"/>
      <c r="E426" s="18"/>
      <c r="F426" s="21">
        <v>48.34</v>
      </c>
      <c r="G426" s="18"/>
    </row>
    <row r="427" spans="1:7" ht="15.75" customHeight="1">
      <c r="A427" s="21"/>
      <c r="B427" s="21">
        <v>44</v>
      </c>
      <c r="C427" s="18"/>
      <c r="D427" s="18"/>
      <c r="E427" s="18"/>
      <c r="F427" s="21">
        <v>45.44</v>
      </c>
      <c r="G427" s="18"/>
    </row>
    <row r="428" spans="1:7" ht="15.75" customHeight="1">
      <c r="A428" s="21"/>
      <c r="B428" s="21">
        <v>45</v>
      </c>
      <c r="C428" s="18"/>
      <c r="D428" s="18"/>
      <c r="E428" s="18"/>
      <c r="F428" s="21">
        <v>42.71</v>
      </c>
      <c r="G428" s="18"/>
    </row>
    <row r="429" spans="1:7" ht="15.75" customHeight="1">
      <c r="A429" s="21"/>
      <c r="B429" s="21">
        <v>46</v>
      </c>
      <c r="C429" s="18"/>
      <c r="D429" s="18"/>
      <c r="E429" s="18"/>
      <c r="F429" s="21">
        <v>40.15</v>
      </c>
      <c r="G429" s="18"/>
    </row>
    <row r="430" spans="1:7" ht="15.75" customHeight="1">
      <c r="A430" s="21"/>
      <c r="B430" s="21">
        <v>47</v>
      </c>
      <c r="C430" s="18"/>
      <c r="D430" s="18"/>
      <c r="E430" s="18"/>
      <c r="F430" s="21">
        <v>37.74</v>
      </c>
      <c r="G430" s="18"/>
    </row>
    <row r="431" spans="1:7" ht="15.75" customHeight="1">
      <c r="A431" s="21"/>
      <c r="B431" s="21">
        <v>48</v>
      </c>
      <c r="C431" s="18"/>
      <c r="D431" s="18"/>
      <c r="E431" s="18"/>
      <c r="F431" s="21">
        <v>35.479999999999997</v>
      </c>
      <c r="G431" s="18"/>
    </row>
    <row r="432" spans="1:7" ht="15.75" customHeight="1">
      <c r="A432" s="21"/>
      <c r="B432" s="21">
        <v>49</v>
      </c>
      <c r="C432" s="18"/>
      <c r="D432" s="18"/>
      <c r="E432" s="18"/>
      <c r="F432" s="21">
        <v>33.35</v>
      </c>
      <c r="G432" s="18"/>
    </row>
    <row r="433" spans="1:7" ht="15.75" customHeight="1">
      <c r="A433" s="21"/>
      <c r="B433" s="21">
        <v>50</v>
      </c>
      <c r="C433" s="18"/>
      <c r="D433" s="18"/>
      <c r="E433" s="18"/>
      <c r="F433" s="21">
        <v>31.35</v>
      </c>
      <c r="G433" s="18"/>
    </row>
    <row r="434" spans="1:7" ht="15.75" customHeight="1">
      <c r="A434" s="21"/>
      <c r="B434" s="21">
        <v>51</v>
      </c>
      <c r="C434" s="18"/>
      <c r="D434" s="18"/>
      <c r="E434" s="18"/>
      <c r="F434" s="21">
        <v>29.46</v>
      </c>
      <c r="G434" s="18"/>
    </row>
    <row r="435" spans="1:7" ht="15.75" customHeight="1">
      <c r="A435" s="21"/>
      <c r="B435" s="21">
        <v>52</v>
      </c>
      <c r="C435" s="18"/>
      <c r="D435" s="18"/>
      <c r="E435" s="18"/>
      <c r="F435" s="21">
        <v>0</v>
      </c>
      <c r="G435" s="18"/>
    </row>
    <row r="436" spans="1:7" ht="15.75" customHeight="1">
      <c r="A436" s="21"/>
      <c r="B436" s="21">
        <v>53</v>
      </c>
      <c r="C436" s="18"/>
      <c r="D436" s="18"/>
      <c r="E436" s="18"/>
      <c r="F436" s="18">
        <v>0</v>
      </c>
      <c r="G436" s="18"/>
    </row>
    <row r="437" spans="1:7" ht="15.75" customHeight="1">
      <c r="A437" s="21"/>
      <c r="B437" s="21">
        <v>54</v>
      </c>
      <c r="C437" s="18"/>
      <c r="D437" s="18"/>
      <c r="E437" s="18"/>
      <c r="F437" s="18">
        <v>0</v>
      </c>
      <c r="G437" s="18"/>
    </row>
    <row r="438" spans="1:7" ht="15.75" customHeight="1">
      <c r="A438" s="21"/>
      <c r="B438" s="21">
        <v>55</v>
      </c>
      <c r="C438" s="18"/>
      <c r="D438" s="18"/>
      <c r="E438" s="18"/>
      <c r="F438" s="18">
        <v>0</v>
      </c>
      <c r="G438" s="18"/>
    </row>
    <row r="439" spans="1:7" ht="15.75" customHeight="1">
      <c r="A439" s="21"/>
      <c r="B439" s="21">
        <v>56</v>
      </c>
      <c r="C439" s="18"/>
      <c r="D439" s="18"/>
      <c r="E439" s="18"/>
      <c r="F439" s="18">
        <v>0</v>
      </c>
      <c r="G439" s="18"/>
    </row>
    <row r="440" spans="1:7" ht="15.75" customHeight="1">
      <c r="A440" s="21"/>
      <c r="B440" s="21">
        <v>57</v>
      </c>
      <c r="C440" s="18"/>
      <c r="D440" s="18"/>
      <c r="E440" s="18"/>
      <c r="F440" s="18">
        <v>0</v>
      </c>
      <c r="G440" s="18"/>
    </row>
    <row r="441" spans="1:7" ht="15.75" customHeight="1">
      <c r="A441" s="21"/>
      <c r="B441" s="21">
        <v>58</v>
      </c>
      <c r="C441" s="18"/>
      <c r="D441" s="18"/>
      <c r="E441" s="18"/>
      <c r="F441" s="18">
        <v>0</v>
      </c>
      <c r="G441" s="18"/>
    </row>
    <row r="442" spans="1:7" ht="15.75" customHeight="1">
      <c r="A442" s="21"/>
      <c r="B442" s="21"/>
      <c r="C442" s="18"/>
      <c r="D442" s="18"/>
      <c r="E442" s="18"/>
      <c r="F442" s="18"/>
      <c r="G442" s="18"/>
    </row>
    <row r="443" spans="1:7" ht="15.75" customHeight="1">
      <c r="A443" s="92"/>
      <c r="B443" s="92" t="s">
        <v>338</v>
      </c>
      <c r="C443" s="92" t="s">
        <v>306</v>
      </c>
      <c r="D443" s="92" t="s">
        <v>307</v>
      </c>
      <c r="E443" s="94"/>
      <c r="F443" s="95"/>
      <c r="G443" s="96"/>
    </row>
    <row r="444" spans="1:7" ht="15.75" customHeight="1">
      <c r="A444" s="72"/>
      <c r="B444" s="72"/>
      <c r="C444" s="72"/>
      <c r="D444" s="72"/>
      <c r="E444" s="72"/>
      <c r="F444" s="18"/>
    </row>
    <row r="445" spans="1:7" ht="15.75" customHeight="1">
      <c r="A445" s="18"/>
      <c r="B445" s="93" t="s">
        <v>308</v>
      </c>
      <c r="C445" s="93" t="s">
        <v>309</v>
      </c>
      <c r="D445" s="93" t="s">
        <v>310</v>
      </c>
      <c r="E445" s="93" t="s">
        <v>311</v>
      </c>
      <c r="F445" s="93" t="s">
        <v>312</v>
      </c>
      <c r="G445" s="93" t="s">
        <v>3</v>
      </c>
    </row>
    <row r="446" spans="1:7" ht="15.75" customHeight="1">
      <c r="A446" s="21"/>
      <c r="B446" s="21">
        <v>1</v>
      </c>
      <c r="C446" s="19"/>
      <c r="D446" s="19"/>
      <c r="E446" s="21"/>
      <c r="F446" s="21">
        <v>650</v>
      </c>
      <c r="G446" s="19"/>
    </row>
    <row r="447" spans="1:7" ht="15.75" customHeight="1">
      <c r="A447" s="21"/>
      <c r="B447" s="21">
        <v>2</v>
      </c>
      <c r="C447" s="19"/>
      <c r="D447" s="19"/>
      <c r="E447" s="21"/>
      <c r="F447" s="21">
        <v>598</v>
      </c>
      <c r="G447" s="19"/>
    </row>
    <row r="448" spans="1:7" ht="15.75" customHeight="1">
      <c r="A448" s="21"/>
      <c r="B448" s="21">
        <v>3</v>
      </c>
      <c r="C448" s="19"/>
      <c r="D448" s="19"/>
      <c r="E448" s="21"/>
      <c r="F448" s="21">
        <v>550.16</v>
      </c>
      <c r="G448" s="19"/>
    </row>
    <row r="449" spans="1:7" ht="15.75" customHeight="1">
      <c r="A449" s="21"/>
      <c r="B449" s="21">
        <v>4</v>
      </c>
      <c r="C449" s="19"/>
      <c r="D449" s="19"/>
      <c r="E449" s="21"/>
      <c r="F449" s="21">
        <v>506.15</v>
      </c>
      <c r="G449" s="19"/>
    </row>
    <row r="450" spans="1:7" ht="15.75" customHeight="1">
      <c r="A450" s="21"/>
      <c r="B450" s="21">
        <v>5</v>
      </c>
      <c r="C450" s="19"/>
      <c r="D450" s="19"/>
      <c r="E450" s="21"/>
      <c r="F450" s="21">
        <v>465.66</v>
      </c>
      <c r="G450" s="19"/>
    </row>
    <row r="451" spans="1:7" ht="15.75" customHeight="1">
      <c r="A451" s="21"/>
      <c r="B451" s="21">
        <v>6</v>
      </c>
      <c r="C451" s="19"/>
      <c r="D451" s="19"/>
      <c r="E451" s="21"/>
      <c r="F451" s="21">
        <v>428.4</v>
      </c>
      <c r="G451" s="19"/>
    </row>
    <row r="452" spans="1:7" ht="15.75" customHeight="1">
      <c r="A452" s="21"/>
      <c r="B452" s="21">
        <v>7</v>
      </c>
      <c r="C452" s="19"/>
      <c r="D452" s="19"/>
      <c r="E452" s="21"/>
      <c r="F452" s="21">
        <v>394.13</v>
      </c>
      <c r="G452" s="19"/>
    </row>
    <row r="453" spans="1:7" ht="15.75" customHeight="1">
      <c r="A453" s="21"/>
      <c r="B453" s="21">
        <v>8</v>
      </c>
      <c r="C453" s="19"/>
      <c r="D453" s="19"/>
      <c r="E453" s="21"/>
      <c r="F453" s="21">
        <v>362.6</v>
      </c>
      <c r="G453" s="19"/>
    </row>
    <row r="454" spans="1:7" ht="15.75" customHeight="1">
      <c r="A454" s="21"/>
      <c r="B454" s="21">
        <v>9</v>
      </c>
      <c r="C454" s="19"/>
      <c r="D454" s="19"/>
      <c r="E454" s="21"/>
      <c r="F454" s="21">
        <v>333.59</v>
      </c>
      <c r="G454" s="19"/>
    </row>
    <row r="455" spans="1:7" ht="15.75" customHeight="1">
      <c r="A455" s="21"/>
      <c r="B455" s="21">
        <v>10</v>
      </c>
      <c r="C455" s="19"/>
      <c r="D455" s="19"/>
      <c r="E455" s="21"/>
      <c r="F455" s="21">
        <v>306.89999999999998</v>
      </c>
      <c r="G455" s="19"/>
    </row>
    <row r="456" spans="1:7" ht="15.75" customHeight="1">
      <c r="A456" s="21"/>
      <c r="B456" s="21">
        <v>11</v>
      </c>
      <c r="C456" s="19"/>
      <c r="D456" s="19"/>
      <c r="E456" s="21"/>
      <c r="F456" s="21">
        <v>282.35000000000002</v>
      </c>
      <c r="G456" s="19"/>
    </row>
    <row r="457" spans="1:7" ht="15.75" customHeight="1">
      <c r="A457" s="21"/>
      <c r="B457" s="21">
        <v>12</v>
      </c>
      <c r="C457" s="19"/>
      <c r="D457" s="19"/>
      <c r="E457" s="21"/>
      <c r="F457" s="21">
        <v>259.76</v>
      </c>
      <c r="G457" s="19"/>
    </row>
    <row r="458" spans="1:7" ht="15.75" customHeight="1">
      <c r="A458" s="21"/>
      <c r="B458" s="21">
        <v>13</v>
      </c>
      <c r="C458" s="19"/>
      <c r="D458" s="19"/>
      <c r="E458" s="21"/>
      <c r="F458" s="21">
        <v>238.98</v>
      </c>
      <c r="G458" s="19"/>
    </row>
    <row r="459" spans="1:7" ht="15.75" customHeight="1">
      <c r="A459" s="21"/>
      <c r="B459" s="21">
        <v>14</v>
      </c>
      <c r="C459" s="19"/>
      <c r="D459" s="19"/>
      <c r="E459" s="21"/>
      <c r="F459" s="21">
        <v>219.86</v>
      </c>
      <c r="G459" s="19"/>
    </row>
    <row r="460" spans="1:7" ht="15.75" customHeight="1">
      <c r="A460" s="21"/>
      <c r="B460" s="21"/>
      <c r="C460" s="19"/>
      <c r="D460" s="19"/>
      <c r="E460" s="19"/>
      <c r="F460" s="21">
        <v>0</v>
      </c>
      <c r="G460" s="19"/>
    </row>
    <row r="461" spans="1:7" ht="15.75" customHeight="1">
      <c r="A461" s="21"/>
      <c r="B461" s="21"/>
      <c r="C461" s="19"/>
      <c r="D461" s="19"/>
      <c r="E461" s="19"/>
      <c r="F461" s="21">
        <v>0</v>
      </c>
      <c r="G461" s="19"/>
    </row>
    <row r="462" spans="1:7" ht="15.75" customHeight="1">
      <c r="A462" s="21"/>
      <c r="B462" s="21"/>
      <c r="C462" s="19"/>
      <c r="D462" s="19"/>
      <c r="E462" s="19"/>
      <c r="F462" s="21">
        <v>0</v>
      </c>
      <c r="G462" s="19"/>
    </row>
    <row r="463" spans="1:7" ht="15.75" customHeight="1">
      <c r="F463" s="18"/>
    </row>
    <row r="464" spans="1:7" ht="15.75" customHeight="1">
      <c r="F464" s="18"/>
    </row>
    <row r="465" spans="1:7" ht="15.75" customHeight="1">
      <c r="F465" s="18"/>
    </row>
    <row r="466" spans="1:7" ht="15.75" customHeight="1">
      <c r="A466" s="92"/>
      <c r="B466" s="92" t="s">
        <v>339</v>
      </c>
      <c r="C466" s="92" t="s">
        <v>326</v>
      </c>
      <c r="D466" s="92" t="s">
        <v>316</v>
      </c>
      <c r="E466" s="72"/>
      <c r="F466" s="18"/>
    </row>
    <row r="467" spans="1:7" ht="15.75" customHeight="1">
      <c r="A467" s="72"/>
      <c r="B467" s="72"/>
      <c r="C467" s="72"/>
      <c r="D467" s="72"/>
      <c r="E467" s="72"/>
      <c r="F467" s="18"/>
    </row>
    <row r="468" spans="1:7" ht="15.75" customHeight="1">
      <c r="A468" s="18"/>
      <c r="B468" s="93" t="s">
        <v>308</v>
      </c>
      <c r="C468" s="93" t="s">
        <v>309</v>
      </c>
      <c r="D468" s="93" t="s">
        <v>310</v>
      </c>
      <c r="E468" s="93" t="s">
        <v>311</v>
      </c>
      <c r="F468" s="93" t="s">
        <v>312</v>
      </c>
      <c r="G468" s="93" t="s">
        <v>3</v>
      </c>
    </row>
    <row r="469" spans="1:7" ht="15.75" customHeight="1">
      <c r="A469" s="21"/>
      <c r="B469" s="21">
        <v>1</v>
      </c>
      <c r="C469" s="19"/>
      <c r="D469" s="19"/>
      <c r="E469" s="97"/>
      <c r="F469" s="21">
        <v>650</v>
      </c>
      <c r="G469" s="19"/>
    </row>
    <row r="470" spans="1:7" ht="15.75" customHeight="1">
      <c r="A470" s="21"/>
      <c r="B470" s="21">
        <v>2</v>
      </c>
      <c r="C470" s="19"/>
      <c r="D470" s="19"/>
      <c r="E470" s="21"/>
      <c r="F470" s="21">
        <v>611</v>
      </c>
      <c r="G470" s="19"/>
    </row>
    <row r="471" spans="1:7" ht="15.75" customHeight="1">
      <c r="A471" s="21"/>
      <c r="B471" s="21">
        <v>3</v>
      </c>
      <c r="C471" s="19"/>
      <c r="D471" s="19"/>
      <c r="E471" s="21"/>
      <c r="F471" s="21">
        <v>574.34</v>
      </c>
      <c r="G471" s="19"/>
    </row>
    <row r="472" spans="1:7" ht="15.75" customHeight="1">
      <c r="A472" s="97"/>
      <c r="B472" s="97">
        <v>4</v>
      </c>
      <c r="C472" s="19"/>
      <c r="D472" s="19"/>
      <c r="E472" s="97"/>
      <c r="F472" s="21">
        <v>539.88</v>
      </c>
      <c r="G472" s="19"/>
    </row>
    <row r="473" spans="1:7" ht="15.75" customHeight="1">
      <c r="A473" s="21"/>
      <c r="B473" s="21">
        <v>5</v>
      </c>
      <c r="C473" s="19"/>
      <c r="D473" s="19"/>
      <c r="E473" s="97"/>
      <c r="F473" s="21">
        <v>507.49</v>
      </c>
      <c r="G473" s="105"/>
    </row>
    <row r="474" spans="1:7" ht="15.75" customHeight="1">
      <c r="A474" s="21"/>
      <c r="B474" s="21">
        <v>6</v>
      </c>
      <c r="C474" s="19"/>
      <c r="D474" s="19"/>
      <c r="E474" s="97"/>
      <c r="F474" s="21">
        <v>477.04</v>
      </c>
      <c r="G474" s="105"/>
    </row>
    <row r="475" spans="1:7" ht="15.75" customHeight="1">
      <c r="A475" s="21"/>
      <c r="B475" s="21">
        <v>7</v>
      </c>
      <c r="C475" s="19"/>
      <c r="D475" s="19"/>
      <c r="E475" s="97"/>
      <c r="F475" s="21">
        <v>448.42</v>
      </c>
      <c r="G475" s="105"/>
    </row>
    <row r="476" spans="1:7" ht="15.75" customHeight="1">
      <c r="A476" s="21"/>
      <c r="B476" s="21">
        <v>8</v>
      </c>
      <c r="C476" s="19"/>
      <c r="D476" s="19"/>
      <c r="E476" s="97"/>
      <c r="F476" s="21">
        <v>421.51</v>
      </c>
      <c r="G476" s="105"/>
    </row>
    <row r="477" spans="1:7" ht="15.75" customHeight="1">
      <c r="A477" s="21"/>
      <c r="B477" s="21">
        <v>9</v>
      </c>
      <c r="C477" s="19"/>
      <c r="D477" s="19"/>
      <c r="E477" s="97"/>
      <c r="F477" s="21">
        <v>396.22</v>
      </c>
      <c r="G477" s="105"/>
    </row>
    <row r="478" spans="1:7" ht="15.75" customHeight="1">
      <c r="A478" s="21"/>
      <c r="B478" s="21">
        <v>10</v>
      </c>
      <c r="C478" s="19"/>
      <c r="D478" s="19"/>
      <c r="E478" s="97"/>
      <c r="F478" s="21">
        <v>372.45</v>
      </c>
      <c r="G478" s="105"/>
    </row>
    <row r="479" spans="1:7" ht="15.75" customHeight="1">
      <c r="A479" s="21"/>
      <c r="B479" s="21">
        <v>11</v>
      </c>
      <c r="C479" s="19"/>
      <c r="D479" s="19"/>
      <c r="E479" s="97"/>
      <c r="F479" s="21">
        <v>350.1</v>
      </c>
      <c r="G479" s="105"/>
    </row>
    <row r="480" spans="1:7" ht="15.75" customHeight="1">
      <c r="A480" s="21"/>
      <c r="B480" s="21">
        <v>12</v>
      </c>
      <c r="C480" s="19"/>
      <c r="D480" s="19"/>
      <c r="E480" s="97"/>
      <c r="F480" s="21">
        <v>329.09</v>
      </c>
      <c r="G480" s="105"/>
    </row>
    <row r="481" spans="1:7" ht="15.75" customHeight="1">
      <c r="A481" s="21"/>
      <c r="B481" s="21">
        <v>13</v>
      </c>
      <c r="C481" s="19"/>
      <c r="D481" s="19"/>
      <c r="E481" s="97"/>
      <c r="F481" s="21">
        <v>309.35000000000002</v>
      </c>
      <c r="G481" s="105"/>
    </row>
    <row r="482" spans="1:7" ht="15.75" customHeight="1">
      <c r="A482" s="21"/>
      <c r="B482" s="21">
        <v>14</v>
      </c>
      <c r="C482" s="19"/>
      <c r="D482" s="19"/>
      <c r="E482" s="97"/>
      <c r="F482" s="21">
        <v>290.79000000000002</v>
      </c>
      <c r="G482" s="105"/>
    </row>
    <row r="483" spans="1:7" ht="15.75" customHeight="1">
      <c r="A483" s="21"/>
      <c r="B483" s="21">
        <v>15</v>
      </c>
      <c r="C483" s="105"/>
      <c r="D483" s="105"/>
      <c r="E483" s="97"/>
      <c r="F483" s="21">
        <v>273.33999999999997</v>
      </c>
      <c r="G483" s="105"/>
    </row>
    <row r="484" spans="1:7" ht="15.75" customHeight="1">
      <c r="A484" s="21"/>
      <c r="B484" s="21">
        <v>16</v>
      </c>
      <c r="C484" s="19"/>
      <c r="D484" s="19"/>
      <c r="E484" s="97"/>
      <c r="F484" s="21">
        <v>256.94</v>
      </c>
      <c r="G484" s="105"/>
    </row>
    <row r="485" spans="1:7" ht="15.75" customHeight="1">
      <c r="A485" s="21"/>
      <c r="B485" s="21">
        <v>17</v>
      </c>
      <c r="C485" s="19"/>
      <c r="D485" s="19"/>
      <c r="E485" s="97"/>
      <c r="F485" s="21">
        <v>241.52</v>
      </c>
      <c r="G485" s="105"/>
    </row>
    <row r="486" spans="1:7" ht="15.75" customHeight="1">
      <c r="A486" s="21"/>
      <c r="B486" s="21">
        <v>18</v>
      </c>
      <c r="C486" s="19"/>
      <c r="D486" s="19"/>
      <c r="E486" s="97"/>
      <c r="F486" s="21">
        <v>227.03</v>
      </c>
      <c r="G486" s="105"/>
    </row>
    <row r="487" spans="1:7" ht="15.75" customHeight="1">
      <c r="A487" s="21"/>
      <c r="B487" s="21">
        <v>19</v>
      </c>
      <c r="C487" s="19"/>
      <c r="D487" s="19"/>
      <c r="E487" s="97"/>
      <c r="F487" s="21">
        <v>213.41</v>
      </c>
      <c r="G487" s="105"/>
    </row>
    <row r="488" spans="1:7" ht="15.75" customHeight="1">
      <c r="A488" s="21"/>
      <c r="B488" s="21">
        <v>20</v>
      </c>
      <c r="C488" s="19"/>
      <c r="D488" s="19"/>
      <c r="E488" s="97"/>
      <c r="F488" s="21">
        <v>200.61</v>
      </c>
      <c r="G488" s="105"/>
    </row>
    <row r="489" spans="1:7" ht="15.75" customHeight="1">
      <c r="A489" s="21"/>
      <c r="B489" s="21">
        <v>21</v>
      </c>
      <c r="C489" s="19"/>
      <c r="D489" s="19"/>
      <c r="E489" s="97"/>
      <c r="F489" s="21">
        <v>188.57</v>
      </c>
      <c r="G489" s="105"/>
    </row>
    <row r="490" spans="1:7" ht="15.75" customHeight="1">
      <c r="A490" s="21"/>
      <c r="B490" s="21">
        <v>22</v>
      </c>
      <c r="C490" s="19"/>
      <c r="D490" s="19"/>
      <c r="E490" s="97"/>
      <c r="F490" s="21">
        <v>177.25</v>
      </c>
      <c r="G490" s="105"/>
    </row>
    <row r="491" spans="1:7" ht="15.75" customHeight="1">
      <c r="A491" s="21"/>
      <c r="B491" s="21">
        <v>23</v>
      </c>
      <c r="C491" s="19"/>
      <c r="D491" s="19"/>
      <c r="E491" s="97"/>
      <c r="F491" s="21">
        <v>166.62</v>
      </c>
      <c r="G491" s="105"/>
    </row>
    <row r="492" spans="1:7" ht="15.75" customHeight="1">
      <c r="A492" s="21"/>
      <c r="B492" s="21">
        <v>24</v>
      </c>
      <c r="C492" s="19"/>
      <c r="D492" s="19"/>
      <c r="E492" s="97"/>
      <c r="F492" s="21">
        <v>156.62</v>
      </c>
      <c r="G492" s="105"/>
    </row>
    <row r="493" spans="1:7" ht="15.75" customHeight="1">
      <c r="A493" s="21"/>
      <c r="B493" s="21">
        <v>25</v>
      </c>
      <c r="C493" s="19"/>
      <c r="D493" s="19"/>
      <c r="E493" s="97"/>
      <c r="F493" s="21">
        <v>147.22999999999999</v>
      </c>
      <c r="G493" s="105"/>
    </row>
    <row r="494" spans="1:7" ht="15.75" customHeight="1">
      <c r="A494" s="21"/>
      <c r="B494" s="21">
        <v>26</v>
      </c>
      <c r="C494" s="19"/>
      <c r="D494" s="19"/>
      <c r="E494" s="97"/>
      <c r="F494" s="21">
        <v>138.38999999999999</v>
      </c>
      <c r="G494" s="105"/>
    </row>
    <row r="495" spans="1:7" ht="15.75" customHeight="1">
      <c r="A495" s="21"/>
      <c r="B495" s="21">
        <v>27</v>
      </c>
      <c r="C495" s="19"/>
      <c r="D495" s="19"/>
      <c r="E495" s="97"/>
      <c r="F495" s="21">
        <v>130.09</v>
      </c>
      <c r="G495" s="105"/>
    </row>
    <row r="496" spans="1:7" ht="15.75" customHeight="1">
      <c r="A496" s="21"/>
      <c r="B496" s="21">
        <v>28</v>
      </c>
      <c r="C496" s="19"/>
      <c r="D496" s="19"/>
      <c r="E496" s="97"/>
      <c r="F496" s="21">
        <v>122.28</v>
      </c>
      <c r="G496" s="105"/>
    </row>
    <row r="497" spans="1:7" ht="15.75" customHeight="1">
      <c r="A497" s="21"/>
      <c r="B497" s="21">
        <v>29</v>
      </c>
      <c r="C497" s="19"/>
      <c r="D497" s="19"/>
      <c r="E497" s="97"/>
      <c r="F497" s="21">
        <v>114.95</v>
      </c>
      <c r="G497" s="105"/>
    </row>
    <row r="498" spans="1:7" ht="15.75" customHeight="1">
      <c r="A498" s="21"/>
      <c r="B498" s="21">
        <v>30</v>
      </c>
      <c r="C498" s="19"/>
      <c r="D498" s="19"/>
      <c r="E498" s="97"/>
      <c r="F498" s="21">
        <v>108.05</v>
      </c>
      <c r="G498" s="105"/>
    </row>
    <row r="499" spans="1:7" ht="15.75" customHeight="1">
      <c r="A499" s="21"/>
      <c r="B499" s="21">
        <v>31</v>
      </c>
      <c r="C499" s="19"/>
      <c r="D499" s="19"/>
      <c r="E499" s="97"/>
      <c r="F499" s="21">
        <v>101.57</v>
      </c>
      <c r="G499" s="105"/>
    </row>
    <row r="500" spans="1:7" ht="15.75" customHeight="1">
      <c r="A500" s="21"/>
      <c r="B500" s="21">
        <v>32</v>
      </c>
      <c r="C500" s="19"/>
      <c r="D500" s="19"/>
      <c r="E500" s="97"/>
      <c r="F500" s="21">
        <v>95.47</v>
      </c>
      <c r="G500" s="105"/>
    </row>
    <row r="501" spans="1:7" ht="15.75" customHeight="1">
      <c r="A501" s="21"/>
      <c r="B501" s="21">
        <v>33</v>
      </c>
      <c r="C501" s="19"/>
      <c r="D501" s="19"/>
      <c r="E501" s="97"/>
      <c r="F501" s="21">
        <v>89.74</v>
      </c>
      <c r="G501" s="105"/>
    </row>
    <row r="502" spans="1:7" ht="15.75" customHeight="1">
      <c r="A502" s="21"/>
      <c r="B502" s="21">
        <v>34</v>
      </c>
      <c r="C502" s="19"/>
      <c r="D502" s="19"/>
      <c r="E502" s="97"/>
      <c r="F502" s="21">
        <v>84.36</v>
      </c>
      <c r="G502" s="105"/>
    </row>
    <row r="503" spans="1:7" ht="15.75" customHeight="1">
      <c r="A503" s="21"/>
      <c r="B503" s="21">
        <v>35</v>
      </c>
      <c r="C503" s="19"/>
      <c r="D503" s="19"/>
      <c r="E503" s="97"/>
      <c r="F503" s="21">
        <v>79.3</v>
      </c>
      <c r="G503" s="105"/>
    </row>
    <row r="504" spans="1:7" ht="15.75" customHeight="1">
      <c r="A504" s="21"/>
      <c r="B504" s="21">
        <v>36</v>
      </c>
      <c r="C504" s="19"/>
      <c r="D504" s="19"/>
      <c r="E504" s="97"/>
      <c r="F504" s="21">
        <v>74.540000000000006</v>
      </c>
      <c r="G504" s="105"/>
    </row>
    <row r="505" spans="1:7" ht="15.75" customHeight="1">
      <c r="A505" s="21"/>
      <c r="B505" s="21">
        <v>37</v>
      </c>
      <c r="C505" s="175"/>
      <c r="D505" s="176"/>
      <c r="E505" s="97"/>
      <c r="F505" s="21">
        <v>70.069999999999993</v>
      </c>
      <c r="G505" s="105"/>
    </row>
    <row r="506" spans="1:7" ht="15.75" customHeight="1">
      <c r="A506" s="21"/>
      <c r="B506" s="21">
        <v>38</v>
      </c>
      <c r="C506" s="19"/>
      <c r="D506" s="19"/>
      <c r="E506" s="97"/>
      <c r="F506" s="21">
        <v>65.86</v>
      </c>
      <c r="G506" s="105"/>
    </row>
    <row r="507" spans="1:7" ht="15.75" customHeight="1">
      <c r="A507" s="21"/>
      <c r="B507" s="21">
        <v>39</v>
      </c>
      <c r="C507" s="19"/>
      <c r="D507" s="19"/>
      <c r="E507" s="97"/>
      <c r="F507" s="21">
        <v>61.91</v>
      </c>
      <c r="G507" s="105"/>
    </row>
    <row r="508" spans="1:7" ht="15.75" customHeight="1">
      <c r="A508" s="21"/>
      <c r="B508" s="21">
        <v>40</v>
      </c>
      <c r="C508" s="19"/>
      <c r="D508" s="19"/>
      <c r="E508" s="97"/>
      <c r="F508" s="21">
        <v>58.2</v>
      </c>
      <c r="G508" s="105"/>
    </row>
    <row r="509" spans="1:7" ht="15.75" customHeight="1">
      <c r="A509" s="21"/>
      <c r="B509" s="21">
        <v>41</v>
      </c>
      <c r="C509" s="19"/>
      <c r="D509" s="19"/>
      <c r="E509" s="97"/>
      <c r="F509" s="21">
        <v>54.71</v>
      </c>
      <c r="G509" s="105"/>
    </row>
    <row r="510" spans="1:7" ht="15.75" customHeight="1">
      <c r="A510" s="21"/>
      <c r="B510" s="21">
        <v>42</v>
      </c>
      <c r="C510" s="19"/>
      <c r="D510" s="19"/>
      <c r="E510" s="97"/>
      <c r="F510" s="21">
        <v>51.42</v>
      </c>
      <c r="G510" s="105"/>
    </row>
    <row r="511" spans="1:7" ht="15.75" customHeight="1">
      <c r="A511" s="21"/>
      <c r="B511" s="21">
        <v>43</v>
      </c>
      <c r="C511" s="19"/>
      <c r="D511" s="19"/>
      <c r="E511" s="97"/>
      <c r="F511" s="21">
        <v>48.34</v>
      </c>
      <c r="G511" s="105"/>
    </row>
    <row r="512" spans="1:7" ht="15.75" customHeight="1">
      <c r="A512" s="21"/>
      <c r="B512" s="21">
        <v>44</v>
      </c>
      <c r="C512" s="19"/>
      <c r="D512" s="19"/>
      <c r="E512" s="97"/>
      <c r="F512" s="21">
        <v>45.44</v>
      </c>
      <c r="G512" s="105"/>
    </row>
    <row r="513" spans="1:7" ht="15.75" customHeight="1">
      <c r="A513" s="21"/>
      <c r="B513" s="21">
        <v>45</v>
      </c>
      <c r="C513" s="19"/>
      <c r="D513" s="19"/>
      <c r="E513" s="97"/>
      <c r="F513" s="21">
        <v>42.71</v>
      </c>
      <c r="G513" s="105"/>
    </row>
    <row r="514" spans="1:7" ht="15.75" customHeight="1">
      <c r="A514" s="21"/>
      <c r="B514" s="21"/>
      <c r="F514" s="21"/>
    </row>
    <row r="515" spans="1:7" ht="15.75" customHeight="1">
      <c r="A515" s="92"/>
      <c r="B515" s="92" t="s">
        <v>338</v>
      </c>
      <c r="C515" s="92" t="s">
        <v>326</v>
      </c>
      <c r="D515" s="92" t="s">
        <v>307</v>
      </c>
      <c r="E515" s="72"/>
      <c r="F515" s="18"/>
    </row>
    <row r="516" spans="1:7" ht="15.75" customHeight="1">
      <c r="A516" s="72"/>
      <c r="B516" s="72"/>
      <c r="C516" s="72"/>
      <c r="D516" s="72"/>
      <c r="E516" s="72"/>
      <c r="F516" s="18"/>
    </row>
    <row r="517" spans="1:7" ht="15.75" customHeight="1">
      <c r="A517" s="18"/>
      <c r="B517" s="93" t="s">
        <v>308</v>
      </c>
      <c r="C517" s="93" t="s">
        <v>309</v>
      </c>
      <c r="D517" s="93" t="s">
        <v>310</v>
      </c>
      <c r="E517" s="93" t="s">
        <v>311</v>
      </c>
      <c r="F517" s="93" t="s">
        <v>312</v>
      </c>
      <c r="G517" s="93" t="s">
        <v>3</v>
      </c>
    </row>
    <row r="518" spans="1:7" ht="15.75" customHeight="1">
      <c r="A518" s="21"/>
      <c r="B518" s="21">
        <v>1</v>
      </c>
      <c r="C518" s="19"/>
      <c r="D518" s="19"/>
      <c r="E518" s="21"/>
      <c r="F518" s="21">
        <v>650</v>
      </c>
      <c r="G518" s="19"/>
    </row>
    <row r="519" spans="1:7" ht="15.75" customHeight="1">
      <c r="A519" s="21"/>
      <c r="B519" s="21">
        <v>2</v>
      </c>
      <c r="C519" s="19"/>
      <c r="D519" s="19"/>
      <c r="E519" s="21"/>
      <c r="F519" s="21">
        <v>506.15</v>
      </c>
      <c r="G519" s="19"/>
    </row>
    <row r="520" spans="1:7" ht="15.75" customHeight="1">
      <c r="A520" s="21"/>
      <c r="B520" s="21">
        <v>3</v>
      </c>
      <c r="C520" s="19"/>
      <c r="D520" s="19"/>
      <c r="E520" s="21"/>
      <c r="F520" s="21">
        <v>550.16</v>
      </c>
      <c r="G520" s="19"/>
    </row>
    <row r="521" spans="1:7" ht="15.75" customHeight="1">
      <c r="A521" s="21"/>
      <c r="B521" s="21">
        <v>4</v>
      </c>
      <c r="C521" s="19"/>
      <c r="D521" s="19"/>
      <c r="E521" s="21"/>
      <c r="F521" s="21">
        <v>506.15</v>
      </c>
      <c r="G521" s="19"/>
    </row>
    <row r="522" spans="1:7" ht="15.75" customHeight="1">
      <c r="A522" s="21"/>
      <c r="B522" s="21">
        <v>5</v>
      </c>
      <c r="C522" s="19"/>
      <c r="D522" s="19"/>
      <c r="E522" s="21"/>
      <c r="F522" s="21">
        <v>465.66</v>
      </c>
      <c r="G522" s="19"/>
    </row>
    <row r="523" spans="1:7" ht="15.75" customHeight="1">
      <c r="A523" s="21"/>
      <c r="B523" s="21">
        <v>6</v>
      </c>
      <c r="C523" s="19"/>
      <c r="D523" s="19"/>
      <c r="E523" s="19"/>
      <c r="F523" s="21">
        <v>428.4</v>
      </c>
      <c r="G523" s="19"/>
    </row>
    <row r="524" spans="1:7" ht="15.75" customHeight="1">
      <c r="A524" s="21"/>
      <c r="B524" s="21">
        <v>7</v>
      </c>
      <c r="C524" s="19"/>
      <c r="D524" s="19"/>
      <c r="E524" s="19"/>
      <c r="F524" s="21">
        <v>394.13</v>
      </c>
      <c r="G524" s="19"/>
    </row>
    <row r="525" spans="1:7" ht="15.75" customHeight="1">
      <c r="A525" s="21"/>
      <c r="B525" s="21">
        <v>8</v>
      </c>
      <c r="C525" s="19"/>
      <c r="D525" s="19"/>
      <c r="E525" s="19"/>
      <c r="F525" s="21">
        <v>362.6</v>
      </c>
      <c r="G525" s="19"/>
    </row>
    <row r="526" spans="1:7" ht="15.75" customHeight="1">
      <c r="A526" s="21"/>
      <c r="B526" s="21">
        <v>9</v>
      </c>
      <c r="C526" s="19"/>
      <c r="D526" s="19"/>
      <c r="E526" s="19"/>
      <c r="F526" s="21">
        <v>333.59</v>
      </c>
      <c r="G526" s="19"/>
    </row>
    <row r="527" spans="1:7" ht="15.75" customHeight="1">
      <c r="A527" s="21"/>
      <c r="B527" s="21">
        <v>10</v>
      </c>
      <c r="C527" s="19"/>
      <c r="D527" s="19"/>
      <c r="E527" s="19"/>
      <c r="F527" s="21">
        <v>306.89999999999998</v>
      </c>
      <c r="G527" s="19"/>
    </row>
    <row r="528" spans="1:7" ht="15.75" customHeight="1">
      <c r="A528" s="21"/>
      <c r="B528" s="21">
        <v>11</v>
      </c>
      <c r="C528" s="19"/>
      <c r="D528" s="19"/>
      <c r="E528" s="19"/>
      <c r="F528" s="21">
        <v>282.35000000000002</v>
      </c>
      <c r="G528" s="19"/>
    </row>
    <row r="529" spans="1:7" ht="15.75" customHeight="1">
      <c r="A529" s="21"/>
      <c r="B529" s="21">
        <v>12</v>
      </c>
      <c r="C529" s="19"/>
      <c r="D529" s="19"/>
      <c r="E529" s="19"/>
      <c r="F529" s="21">
        <v>259.76</v>
      </c>
      <c r="G529" s="19"/>
    </row>
    <row r="530" spans="1:7" ht="15.75" customHeight="1">
      <c r="A530" s="21"/>
      <c r="B530" s="21">
        <v>13</v>
      </c>
      <c r="C530" s="19"/>
      <c r="D530" s="19"/>
      <c r="E530" s="19"/>
      <c r="F530" s="21">
        <v>238.98</v>
      </c>
      <c r="G530" s="19"/>
    </row>
    <row r="531" spans="1:7" ht="15.75" customHeight="1">
      <c r="F531" s="18"/>
    </row>
    <row r="532" spans="1:7" ht="15.75" customHeight="1">
      <c r="F532" s="18"/>
    </row>
    <row r="533" spans="1:7" ht="15.75" customHeight="1">
      <c r="F533" s="18"/>
    </row>
    <row r="534" spans="1:7" ht="15.75" customHeight="1">
      <c r="F534" s="18"/>
    </row>
    <row r="535" spans="1:7" ht="15.75" customHeight="1">
      <c r="F535" s="18"/>
    </row>
    <row r="536" spans="1:7" ht="15.75" customHeight="1">
      <c r="F536" s="18"/>
    </row>
    <row r="537" spans="1:7" ht="15.75" customHeight="1">
      <c r="F537" s="18"/>
    </row>
    <row r="538" spans="1:7" ht="15.75" customHeight="1">
      <c r="F538" s="18"/>
    </row>
    <row r="539" spans="1:7" ht="15.75" customHeight="1">
      <c r="F539" s="18"/>
    </row>
    <row r="540" spans="1:7" ht="15.75" customHeight="1">
      <c r="F540" s="18"/>
    </row>
    <row r="541" spans="1:7" ht="15.75" customHeight="1">
      <c r="F541" s="18"/>
    </row>
    <row r="542" spans="1:7" ht="15.75" customHeight="1">
      <c r="F542" s="18"/>
    </row>
    <row r="543" spans="1:7" ht="15.75" customHeight="1">
      <c r="F543" s="18"/>
    </row>
    <row r="544" spans="1:7" ht="15.75" customHeight="1">
      <c r="F544" s="18"/>
    </row>
    <row r="545" spans="6:6" ht="15.75" customHeight="1">
      <c r="F545" s="18"/>
    </row>
    <row r="546" spans="6:6" ht="15.75" customHeight="1">
      <c r="F546" s="18"/>
    </row>
    <row r="547" spans="6:6" ht="15.75" customHeight="1">
      <c r="F547" s="18"/>
    </row>
    <row r="548" spans="6:6" ht="15.75" customHeight="1">
      <c r="F548" s="18"/>
    </row>
    <row r="549" spans="6:6" ht="15.75" customHeight="1">
      <c r="F549" s="18"/>
    </row>
    <row r="550" spans="6:6" ht="15.75" customHeight="1">
      <c r="F550" s="18"/>
    </row>
    <row r="551" spans="6:6" ht="15.75" customHeight="1">
      <c r="F551" s="18"/>
    </row>
    <row r="552" spans="6:6" ht="15.75" customHeight="1">
      <c r="F552" s="18"/>
    </row>
    <row r="553" spans="6:6" ht="15.75" customHeight="1">
      <c r="F553" s="18"/>
    </row>
    <row r="554" spans="6:6" ht="15.75" customHeight="1">
      <c r="F554" s="18"/>
    </row>
    <row r="555" spans="6:6" ht="15.75" customHeight="1">
      <c r="F555" s="18"/>
    </row>
    <row r="556" spans="6:6" ht="15.75" customHeight="1">
      <c r="F556" s="18"/>
    </row>
    <row r="557" spans="6:6" ht="15.75" customHeight="1">
      <c r="F557" s="18"/>
    </row>
    <row r="558" spans="6:6" ht="15.75" customHeight="1">
      <c r="F558" s="18"/>
    </row>
    <row r="559" spans="6:6" ht="15.75" customHeight="1">
      <c r="F559" s="18"/>
    </row>
    <row r="560" spans="6:6" ht="15.75" customHeight="1">
      <c r="F560" s="18"/>
    </row>
    <row r="561" spans="6:6" ht="15.75" customHeight="1">
      <c r="F561" s="18"/>
    </row>
    <row r="562" spans="6:6" ht="15.75" customHeight="1">
      <c r="F562" s="18"/>
    </row>
    <row r="563" spans="6:6" ht="15.75" customHeight="1">
      <c r="F563" s="18"/>
    </row>
    <row r="564" spans="6:6" ht="15.75" customHeight="1">
      <c r="F564" s="18"/>
    </row>
    <row r="565" spans="6:6" ht="15.75" customHeight="1">
      <c r="F565" s="18"/>
    </row>
    <row r="566" spans="6:6" ht="15.75" customHeight="1">
      <c r="F566" s="18"/>
    </row>
    <row r="567" spans="6:6" ht="15.75" customHeight="1">
      <c r="F567" s="18"/>
    </row>
    <row r="568" spans="6:6" ht="15.75" customHeight="1">
      <c r="F568" s="18"/>
    </row>
    <row r="569" spans="6:6" ht="15.75" customHeight="1">
      <c r="F569" s="18"/>
    </row>
    <row r="570" spans="6:6" ht="15.75" customHeight="1">
      <c r="F570" s="18"/>
    </row>
    <row r="571" spans="6:6" ht="15.75" customHeight="1">
      <c r="F571" s="18"/>
    </row>
    <row r="572" spans="6:6" ht="15.75" customHeight="1">
      <c r="F572" s="18"/>
    </row>
    <row r="573" spans="6:6" ht="15.75" customHeight="1">
      <c r="F573" s="18"/>
    </row>
    <row r="574" spans="6:6" ht="15.75" customHeight="1">
      <c r="F574" s="18"/>
    </row>
    <row r="575" spans="6:6" ht="15.75" customHeight="1">
      <c r="F575" s="18"/>
    </row>
    <row r="576" spans="6:6" ht="15.75" customHeight="1">
      <c r="F576" s="18"/>
    </row>
    <row r="577" spans="6:6" ht="15.75" customHeight="1">
      <c r="F577" s="18"/>
    </row>
    <row r="578" spans="6:6" ht="15.75" customHeight="1">
      <c r="F578" s="18"/>
    </row>
    <row r="579" spans="6:6" ht="15.75" customHeight="1">
      <c r="F579" s="18"/>
    </row>
    <row r="580" spans="6:6" ht="15.75" customHeight="1">
      <c r="F580" s="18"/>
    </row>
    <row r="581" spans="6:6" ht="15.75" customHeight="1">
      <c r="F581" s="18"/>
    </row>
    <row r="582" spans="6:6" ht="15.75" customHeight="1">
      <c r="F582" s="18"/>
    </row>
    <row r="583" spans="6:6" ht="15.75" customHeight="1">
      <c r="F583" s="18"/>
    </row>
    <row r="584" spans="6:6" ht="15.75" customHeight="1">
      <c r="F584" s="18"/>
    </row>
    <row r="585" spans="6:6" ht="15.75" customHeight="1">
      <c r="F585" s="18"/>
    </row>
    <row r="586" spans="6:6" ht="15.75" customHeight="1">
      <c r="F586" s="18"/>
    </row>
    <row r="587" spans="6:6" ht="15.75" customHeight="1">
      <c r="F587" s="18"/>
    </row>
    <row r="588" spans="6:6" ht="15.75" customHeight="1">
      <c r="F588" s="18"/>
    </row>
    <row r="589" spans="6:6" ht="15.75" customHeight="1">
      <c r="F589" s="18"/>
    </row>
    <row r="590" spans="6:6" ht="15.75" customHeight="1">
      <c r="F590" s="18"/>
    </row>
    <row r="591" spans="6:6" ht="15.75" customHeight="1">
      <c r="F591" s="18"/>
    </row>
    <row r="592" spans="6:6" ht="15.75" customHeight="1">
      <c r="F592" s="18"/>
    </row>
    <row r="593" spans="6:6" ht="15.75" customHeight="1">
      <c r="F593" s="18"/>
    </row>
    <row r="594" spans="6:6" ht="15.75" customHeight="1">
      <c r="F594" s="18"/>
    </row>
    <row r="595" spans="6:6" ht="15.75" customHeight="1">
      <c r="F595" s="18"/>
    </row>
    <row r="596" spans="6:6" ht="15.75" customHeight="1">
      <c r="F596" s="18"/>
    </row>
    <row r="597" spans="6:6" ht="15.75" customHeight="1">
      <c r="F597" s="18"/>
    </row>
    <row r="598" spans="6:6" ht="15.75" customHeight="1">
      <c r="F598" s="18"/>
    </row>
    <row r="599" spans="6:6" ht="15.75" customHeight="1">
      <c r="F599" s="18"/>
    </row>
    <row r="600" spans="6:6" ht="15.75" customHeight="1">
      <c r="F600" s="18"/>
    </row>
    <row r="601" spans="6:6" ht="15.75" customHeight="1">
      <c r="F601" s="18"/>
    </row>
    <row r="602" spans="6:6" ht="15.75" customHeight="1">
      <c r="F602" s="18"/>
    </row>
    <row r="603" spans="6:6" ht="15.75" customHeight="1">
      <c r="F603" s="18"/>
    </row>
    <row r="604" spans="6:6" ht="15.75" customHeight="1">
      <c r="F604" s="18"/>
    </row>
    <row r="605" spans="6:6" ht="15.75" customHeight="1">
      <c r="F605" s="18"/>
    </row>
    <row r="606" spans="6:6" ht="15.75" customHeight="1">
      <c r="F606" s="18"/>
    </row>
    <row r="607" spans="6:6" ht="15.75" customHeight="1">
      <c r="F607" s="18"/>
    </row>
    <row r="608" spans="6:6" ht="15.75" customHeight="1">
      <c r="F608" s="18"/>
    </row>
    <row r="609" spans="6:6" ht="15.75" customHeight="1">
      <c r="F609" s="18"/>
    </row>
    <row r="610" spans="6:6" ht="15.75" customHeight="1">
      <c r="F610" s="18"/>
    </row>
    <row r="611" spans="6:6" ht="15.75" customHeight="1">
      <c r="F611" s="18"/>
    </row>
    <row r="612" spans="6:6" ht="15.75" customHeight="1">
      <c r="F612" s="18"/>
    </row>
    <row r="613" spans="6:6" ht="15.75" customHeight="1">
      <c r="F613" s="18"/>
    </row>
    <row r="614" spans="6:6" ht="15.75" customHeight="1">
      <c r="F614" s="18"/>
    </row>
    <row r="615" spans="6:6" ht="15.75" customHeight="1">
      <c r="F615" s="18"/>
    </row>
    <row r="616" spans="6:6" ht="15.75" customHeight="1">
      <c r="F616" s="18"/>
    </row>
    <row r="617" spans="6:6" ht="15.75" customHeight="1">
      <c r="F617" s="18"/>
    </row>
    <row r="618" spans="6:6" ht="15.75" customHeight="1">
      <c r="F618" s="18"/>
    </row>
    <row r="619" spans="6:6" ht="15.75" customHeight="1">
      <c r="F619" s="18"/>
    </row>
    <row r="620" spans="6:6" ht="15.75" customHeight="1">
      <c r="F620" s="18"/>
    </row>
    <row r="621" spans="6:6" ht="15.75" customHeight="1">
      <c r="F621" s="18"/>
    </row>
    <row r="622" spans="6:6" ht="15.75" customHeight="1">
      <c r="F622" s="18"/>
    </row>
    <row r="623" spans="6:6" ht="15.75" customHeight="1">
      <c r="F623" s="18"/>
    </row>
    <row r="624" spans="6:6" ht="15.75" customHeight="1">
      <c r="F624" s="18"/>
    </row>
    <row r="625" spans="6:6" ht="15.75" customHeight="1">
      <c r="F625" s="18"/>
    </row>
    <row r="626" spans="6:6" ht="15.75" customHeight="1">
      <c r="F626" s="18"/>
    </row>
    <row r="627" spans="6:6" ht="15.75" customHeight="1">
      <c r="F627" s="18"/>
    </row>
    <row r="628" spans="6:6" ht="15.75" customHeight="1">
      <c r="F628" s="18"/>
    </row>
    <row r="629" spans="6:6" ht="15.75" customHeight="1">
      <c r="F629" s="18"/>
    </row>
    <row r="630" spans="6:6" ht="15.75" customHeight="1">
      <c r="F630" s="18"/>
    </row>
    <row r="631" spans="6:6" ht="15.75" customHeight="1">
      <c r="F631" s="18"/>
    </row>
    <row r="632" spans="6:6" ht="15.75" customHeight="1">
      <c r="F632" s="18"/>
    </row>
    <row r="633" spans="6:6" ht="15.75" customHeight="1">
      <c r="F633" s="18"/>
    </row>
    <row r="634" spans="6:6" ht="15.75" customHeight="1">
      <c r="F634" s="18"/>
    </row>
    <row r="635" spans="6:6" ht="15.75" customHeight="1">
      <c r="F635" s="18"/>
    </row>
    <row r="636" spans="6:6" ht="15.75" customHeight="1">
      <c r="F636" s="18"/>
    </row>
    <row r="637" spans="6:6" ht="15.75" customHeight="1">
      <c r="F637" s="18"/>
    </row>
    <row r="638" spans="6:6" ht="15.75" customHeight="1">
      <c r="F638" s="18"/>
    </row>
    <row r="639" spans="6:6" ht="15.75" customHeight="1">
      <c r="F639" s="18"/>
    </row>
    <row r="640" spans="6:6" ht="15.75" customHeight="1">
      <c r="F640" s="18"/>
    </row>
    <row r="641" spans="6:6" ht="15.75" customHeight="1">
      <c r="F641" s="18"/>
    </row>
    <row r="642" spans="6:6" ht="15.75" customHeight="1">
      <c r="F642" s="18"/>
    </row>
    <row r="643" spans="6:6" ht="15.75" customHeight="1">
      <c r="F643" s="18"/>
    </row>
    <row r="644" spans="6:6" ht="15.75" customHeight="1">
      <c r="F644" s="18"/>
    </row>
    <row r="645" spans="6:6" ht="15.75" customHeight="1">
      <c r="F645" s="18"/>
    </row>
    <row r="646" spans="6:6" ht="15.75" customHeight="1">
      <c r="F646" s="18"/>
    </row>
    <row r="647" spans="6:6" ht="15.75" customHeight="1">
      <c r="F647" s="18"/>
    </row>
    <row r="648" spans="6:6" ht="15.75" customHeight="1">
      <c r="F648" s="18"/>
    </row>
    <row r="649" spans="6:6" ht="15.75" customHeight="1">
      <c r="F649" s="18"/>
    </row>
    <row r="650" spans="6:6" ht="15.75" customHeight="1">
      <c r="F650" s="18"/>
    </row>
    <row r="651" spans="6:6" ht="15.75" customHeight="1">
      <c r="F651" s="18"/>
    </row>
    <row r="652" spans="6:6" ht="15.75" customHeight="1">
      <c r="F652" s="18"/>
    </row>
    <row r="653" spans="6:6" ht="15.75" customHeight="1">
      <c r="F653" s="18"/>
    </row>
    <row r="654" spans="6:6" ht="15.75" customHeight="1">
      <c r="F654" s="18"/>
    </row>
    <row r="655" spans="6:6" ht="15.75" customHeight="1">
      <c r="F655" s="18"/>
    </row>
    <row r="656" spans="6:6" ht="15.75" customHeight="1">
      <c r="F656" s="18"/>
    </row>
    <row r="657" spans="6:6" ht="15.75" customHeight="1">
      <c r="F657" s="18"/>
    </row>
    <row r="658" spans="6:6" ht="15.75" customHeight="1">
      <c r="F658" s="18"/>
    </row>
    <row r="659" spans="6:6" ht="15.75" customHeight="1">
      <c r="F659" s="18"/>
    </row>
    <row r="660" spans="6:6" ht="15.75" customHeight="1">
      <c r="F660" s="18"/>
    </row>
    <row r="661" spans="6:6" ht="15.75" customHeight="1">
      <c r="F661" s="18"/>
    </row>
    <row r="662" spans="6:6" ht="15.75" customHeight="1">
      <c r="F662" s="18"/>
    </row>
    <row r="663" spans="6:6" ht="15.75" customHeight="1">
      <c r="F663" s="18"/>
    </row>
    <row r="664" spans="6:6" ht="15.75" customHeight="1">
      <c r="F664" s="18"/>
    </row>
    <row r="665" spans="6:6" ht="15.75" customHeight="1">
      <c r="F665" s="18"/>
    </row>
    <row r="666" spans="6:6" ht="15.75" customHeight="1">
      <c r="F666" s="18"/>
    </row>
    <row r="667" spans="6:6" ht="15.75" customHeight="1">
      <c r="F667" s="18"/>
    </row>
    <row r="668" spans="6:6" ht="15.75" customHeight="1">
      <c r="F668" s="18"/>
    </row>
    <row r="669" spans="6:6" ht="15.75" customHeight="1">
      <c r="F669" s="18"/>
    </row>
    <row r="670" spans="6:6" ht="15.75" customHeight="1">
      <c r="F670" s="18"/>
    </row>
    <row r="671" spans="6:6" ht="15.75" customHeight="1">
      <c r="F671" s="18"/>
    </row>
    <row r="672" spans="6:6" ht="15.75" customHeight="1">
      <c r="F672" s="18"/>
    </row>
    <row r="673" spans="6:6" ht="15.75" customHeight="1">
      <c r="F673" s="18"/>
    </row>
    <row r="674" spans="6:6" ht="15.75" customHeight="1">
      <c r="F674" s="18"/>
    </row>
    <row r="675" spans="6:6" ht="15.75" customHeight="1">
      <c r="F675" s="18"/>
    </row>
    <row r="676" spans="6:6" ht="15.75" customHeight="1">
      <c r="F676" s="18"/>
    </row>
    <row r="677" spans="6:6" ht="15.75" customHeight="1">
      <c r="F677" s="18"/>
    </row>
    <row r="678" spans="6:6" ht="15.75" customHeight="1">
      <c r="F678" s="18"/>
    </row>
    <row r="679" spans="6:6" ht="15.75" customHeight="1">
      <c r="F679" s="18"/>
    </row>
    <row r="680" spans="6:6" ht="15.75" customHeight="1">
      <c r="F680" s="18"/>
    </row>
    <row r="681" spans="6:6" ht="15.75" customHeight="1">
      <c r="F681" s="18"/>
    </row>
    <row r="682" spans="6:6" ht="15.75" customHeight="1">
      <c r="F682" s="18"/>
    </row>
    <row r="683" spans="6:6" ht="15.75" customHeight="1">
      <c r="F683" s="18"/>
    </row>
    <row r="684" spans="6:6" ht="15.75" customHeight="1">
      <c r="F684" s="18"/>
    </row>
    <row r="685" spans="6:6" ht="15.75" customHeight="1">
      <c r="F685" s="18"/>
    </row>
    <row r="686" spans="6:6" ht="15.75" customHeight="1">
      <c r="F686" s="18"/>
    </row>
    <row r="687" spans="6:6" ht="15.75" customHeight="1">
      <c r="F687" s="18"/>
    </row>
    <row r="688" spans="6:6" ht="15.75" customHeight="1">
      <c r="F688" s="18"/>
    </row>
    <row r="689" spans="6:6" ht="15.75" customHeight="1">
      <c r="F689" s="18"/>
    </row>
    <row r="690" spans="6:6" ht="15.75" customHeight="1">
      <c r="F690" s="18"/>
    </row>
    <row r="691" spans="6:6" ht="15.75" customHeight="1">
      <c r="F691" s="18"/>
    </row>
    <row r="692" spans="6:6" ht="15.75" customHeight="1">
      <c r="F692" s="18"/>
    </row>
    <row r="693" spans="6:6" ht="15.75" customHeight="1">
      <c r="F693" s="18"/>
    </row>
    <row r="694" spans="6:6" ht="15.75" customHeight="1">
      <c r="F694" s="18"/>
    </row>
    <row r="695" spans="6:6" ht="15.75" customHeight="1">
      <c r="F695" s="18"/>
    </row>
    <row r="696" spans="6:6" ht="15.75" customHeight="1">
      <c r="F696" s="18"/>
    </row>
    <row r="697" spans="6:6" ht="15.75" customHeight="1">
      <c r="F697" s="18"/>
    </row>
    <row r="698" spans="6:6" ht="15.75" customHeight="1">
      <c r="F698" s="18"/>
    </row>
    <row r="699" spans="6:6" ht="15.75" customHeight="1">
      <c r="F699" s="18"/>
    </row>
    <row r="700" spans="6:6" ht="15.75" customHeight="1">
      <c r="F700" s="18"/>
    </row>
    <row r="701" spans="6:6" ht="15.75" customHeight="1">
      <c r="F701" s="18"/>
    </row>
    <row r="702" spans="6:6" ht="15.75" customHeight="1">
      <c r="F702" s="18"/>
    </row>
    <row r="703" spans="6:6" ht="15.75" customHeight="1">
      <c r="F703" s="18"/>
    </row>
    <row r="704" spans="6:6" ht="15.75" customHeight="1">
      <c r="F704" s="18"/>
    </row>
    <row r="705" spans="6:6" ht="15.75" customHeight="1">
      <c r="F705" s="18"/>
    </row>
    <row r="706" spans="6:6" ht="15.75" customHeight="1">
      <c r="F706" s="18"/>
    </row>
    <row r="707" spans="6:6" ht="15.75" customHeight="1">
      <c r="F707" s="18"/>
    </row>
    <row r="708" spans="6:6" ht="15.75" customHeight="1">
      <c r="F708" s="18"/>
    </row>
    <row r="709" spans="6:6" ht="15.75" customHeight="1">
      <c r="F709" s="18"/>
    </row>
    <row r="710" spans="6:6" ht="15.75" customHeight="1">
      <c r="F710" s="18"/>
    </row>
    <row r="711" spans="6:6" ht="15.75" customHeight="1">
      <c r="F711" s="18"/>
    </row>
    <row r="712" spans="6:6" ht="15.75" customHeight="1">
      <c r="F712" s="18"/>
    </row>
    <row r="713" spans="6:6" ht="15.75" customHeight="1">
      <c r="F713" s="18"/>
    </row>
    <row r="714" spans="6:6" ht="15.75" customHeight="1">
      <c r="F714" s="18"/>
    </row>
    <row r="715" spans="6:6" ht="15.75" customHeight="1">
      <c r="F715" s="18"/>
    </row>
    <row r="716" spans="6:6" ht="15.75" customHeight="1">
      <c r="F716" s="18"/>
    </row>
    <row r="717" spans="6:6" ht="15.75" customHeight="1">
      <c r="F717" s="18"/>
    </row>
    <row r="718" spans="6:6" ht="15.75" customHeight="1">
      <c r="F718" s="18"/>
    </row>
    <row r="719" spans="6:6" ht="15.75" customHeight="1">
      <c r="F719" s="18"/>
    </row>
    <row r="720" spans="6:6" ht="15.75" customHeight="1">
      <c r="F720" s="18"/>
    </row>
    <row r="721" spans="6:6" ht="15.75" customHeight="1">
      <c r="F721" s="18"/>
    </row>
    <row r="722" spans="6:6" ht="15.75" customHeight="1">
      <c r="F722" s="18"/>
    </row>
    <row r="723" spans="6:6" ht="15.75" customHeight="1">
      <c r="F723" s="18"/>
    </row>
    <row r="724" spans="6:6" ht="15.75" customHeight="1">
      <c r="F724" s="18"/>
    </row>
    <row r="725" spans="6:6" ht="15.75" customHeight="1">
      <c r="F725" s="18"/>
    </row>
    <row r="726" spans="6:6" ht="15.75" customHeight="1">
      <c r="F726" s="18"/>
    </row>
    <row r="727" spans="6:6" ht="15.75" customHeight="1">
      <c r="F727" s="18"/>
    </row>
    <row r="728" spans="6:6" ht="15.75" customHeight="1">
      <c r="F728" s="18"/>
    </row>
    <row r="729" spans="6:6" ht="15.75" customHeight="1">
      <c r="F729" s="18"/>
    </row>
    <row r="730" spans="6:6" ht="15.75" customHeight="1">
      <c r="F730" s="18"/>
    </row>
    <row r="731" spans="6:6" ht="15.75" customHeight="1">
      <c r="F731" s="18"/>
    </row>
    <row r="732" spans="6:6" ht="15.75" customHeight="1">
      <c r="F732" s="18"/>
    </row>
    <row r="733" spans="6:6" ht="15.75" customHeight="1">
      <c r="F733" s="18"/>
    </row>
    <row r="734" spans="6:6" ht="15.75" customHeight="1">
      <c r="F734" s="18"/>
    </row>
    <row r="735" spans="6:6" ht="15.75" customHeight="1">
      <c r="F735" s="18"/>
    </row>
    <row r="736" spans="6:6" ht="15.75" customHeight="1">
      <c r="F736" s="18"/>
    </row>
    <row r="737" spans="6:6" ht="15.75" customHeight="1">
      <c r="F737" s="18"/>
    </row>
    <row r="738" spans="6:6" ht="15.75" customHeight="1">
      <c r="F738" s="18"/>
    </row>
    <row r="739" spans="6:6" ht="15.75" customHeight="1">
      <c r="F739" s="18"/>
    </row>
    <row r="740" spans="6:6" ht="15.75" customHeight="1">
      <c r="F740" s="18"/>
    </row>
    <row r="741" spans="6:6" ht="15.75" customHeight="1">
      <c r="F741" s="18"/>
    </row>
    <row r="742" spans="6:6" ht="15.75" customHeight="1">
      <c r="F742" s="18"/>
    </row>
    <row r="743" spans="6:6" ht="15.75" customHeight="1">
      <c r="F743" s="18"/>
    </row>
    <row r="744" spans="6:6" ht="15.75" customHeight="1">
      <c r="F744" s="18"/>
    </row>
    <row r="745" spans="6:6" ht="15.75" customHeight="1">
      <c r="F745" s="18"/>
    </row>
    <row r="746" spans="6:6" ht="15.75" customHeight="1">
      <c r="F746" s="18"/>
    </row>
    <row r="747" spans="6:6" ht="15.75" customHeight="1">
      <c r="F747" s="18"/>
    </row>
    <row r="748" spans="6:6" ht="15.75" customHeight="1">
      <c r="F748" s="18"/>
    </row>
    <row r="749" spans="6:6" ht="15.75" customHeight="1">
      <c r="F749" s="18"/>
    </row>
    <row r="750" spans="6:6" ht="15.75" customHeight="1">
      <c r="F750" s="18"/>
    </row>
    <row r="751" spans="6:6" ht="15.75" customHeight="1">
      <c r="F751" s="18"/>
    </row>
    <row r="752" spans="6:6" ht="15.75" customHeight="1">
      <c r="F752" s="18"/>
    </row>
    <row r="753" spans="6:6" ht="15.75" customHeight="1">
      <c r="F753" s="18"/>
    </row>
    <row r="754" spans="6:6" ht="15.75" customHeight="1">
      <c r="F754" s="18"/>
    </row>
    <row r="755" spans="6:6" ht="15.75" customHeight="1">
      <c r="F755" s="18"/>
    </row>
    <row r="756" spans="6:6" ht="15.75" customHeight="1">
      <c r="F756" s="18"/>
    </row>
    <row r="757" spans="6:6" ht="15.75" customHeight="1">
      <c r="F757" s="18"/>
    </row>
    <row r="758" spans="6:6" ht="15.75" customHeight="1">
      <c r="F758" s="18"/>
    </row>
    <row r="759" spans="6:6" ht="15.75" customHeight="1">
      <c r="F759" s="18"/>
    </row>
    <row r="760" spans="6:6" ht="15.75" customHeight="1">
      <c r="F760" s="18"/>
    </row>
    <row r="761" spans="6:6" ht="15.75" customHeight="1">
      <c r="F761" s="18"/>
    </row>
    <row r="762" spans="6:6" ht="15.75" customHeight="1">
      <c r="F762" s="18"/>
    </row>
    <row r="763" spans="6:6" ht="15.75" customHeight="1">
      <c r="F763" s="18"/>
    </row>
    <row r="764" spans="6:6" ht="15.75" customHeight="1">
      <c r="F764" s="18"/>
    </row>
    <row r="765" spans="6:6" ht="15.75" customHeight="1">
      <c r="F765" s="18"/>
    </row>
    <row r="766" spans="6:6" ht="15.75" customHeight="1">
      <c r="F766" s="18"/>
    </row>
    <row r="767" spans="6:6" ht="15.75" customHeight="1">
      <c r="F767" s="18"/>
    </row>
    <row r="768" spans="6:6" ht="15.75" customHeight="1">
      <c r="F768" s="18"/>
    </row>
    <row r="769" spans="6:6" ht="15.75" customHeight="1">
      <c r="F769" s="18"/>
    </row>
    <row r="770" spans="6:6" ht="15.75" customHeight="1">
      <c r="F770" s="18"/>
    </row>
    <row r="771" spans="6:6" ht="15.75" customHeight="1">
      <c r="F771" s="18"/>
    </row>
    <row r="772" spans="6:6" ht="15.75" customHeight="1">
      <c r="F772" s="18"/>
    </row>
    <row r="773" spans="6:6" ht="15.75" customHeight="1">
      <c r="F773" s="18"/>
    </row>
    <row r="774" spans="6:6" ht="15.75" customHeight="1">
      <c r="F774" s="18"/>
    </row>
    <row r="775" spans="6:6" ht="15.75" customHeight="1">
      <c r="F775" s="18"/>
    </row>
    <row r="776" spans="6:6" ht="15.75" customHeight="1">
      <c r="F776" s="18"/>
    </row>
    <row r="777" spans="6:6" ht="15.75" customHeight="1">
      <c r="F777" s="18"/>
    </row>
    <row r="778" spans="6:6" ht="15.75" customHeight="1">
      <c r="F778" s="18"/>
    </row>
    <row r="779" spans="6:6" ht="15.75" customHeight="1">
      <c r="F779" s="18"/>
    </row>
    <row r="780" spans="6:6" ht="15.75" customHeight="1">
      <c r="F780" s="18"/>
    </row>
    <row r="781" spans="6:6" ht="15.75" customHeight="1">
      <c r="F781" s="18"/>
    </row>
    <row r="782" spans="6:6" ht="15.75" customHeight="1">
      <c r="F782" s="18"/>
    </row>
    <row r="783" spans="6:6" ht="15.75" customHeight="1">
      <c r="F783" s="18"/>
    </row>
    <row r="784" spans="6:6" ht="15.75" customHeight="1">
      <c r="F784" s="18"/>
    </row>
    <row r="785" spans="6:6" ht="15.75" customHeight="1">
      <c r="F785" s="18"/>
    </row>
    <row r="786" spans="6:6" ht="15.75" customHeight="1">
      <c r="F786" s="18"/>
    </row>
    <row r="787" spans="6:6" ht="15.75" customHeight="1">
      <c r="F787" s="18"/>
    </row>
    <row r="788" spans="6:6" ht="15.75" customHeight="1">
      <c r="F788" s="18"/>
    </row>
    <row r="789" spans="6:6" ht="15.75" customHeight="1">
      <c r="F789" s="18"/>
    </row>
    <row r="790" spans="6:6" ht="15.75" customHeight="1">
      <c r="F790" s="18"/>
    </row>
    <row r="791" spans="6:6" ht="15.75" customHeight="1">
      <c r="F791" s="18"/>
    </row>
    <row r="792" spans="6:6" ht="15.75" customHeight="1">
      <c r="F792" s="18"/>
    </row>
    <row r="793" spans="6:6" ht="15.75" customHeight="1">
      <c r="F793" s="18"/>
    </row>
    <row r="794" spans="6:6" ht="15.75" customHeight="1">
      <c r="F794" s="18"/>
    </row>
    <row r="795" spans="6:6" ht="15.75" customHeight="1">
      <c r="F795" s="18"/>
    </row>
    <row r="796" spans="6:6" ht="15.75" customHeight="1">
      <c r="F796" s="18"/>
    </row>
    <row r="797" spans="6:6" ht="15.75" customHeight="1">
      <c r="F797" s="18"/>
    </row>
    <row r="798" spans="6:6" ht="15.75" customHeight="1">
      <c r="F798" s="18"/>
    </row>
    <row r="799" spans="6:6" ht="15.75" customHeight="1">
      <c r="F799" s="18"/>
    </row>
    <row r="800" spans="6:6" ht="15.75" customHeight="1">
      <c r="F800" s="18"/>
    </row>
    <row r="801" spans="6:6" ht="15.75" customHeight="1">
      <c r="F801" s="18"/>
    </row>
    <row r="802" spans="6:6" ht="15.75" customHeight="1">
      <c r="F802" s="18"/>
    </row>
    <row r="803" spans="6:6" ht="15.75" customHeight="1">
      <c r="F803" s="18"/>
    </row>
    <row r="804" spans="6:6" ht="15.75" customHeight="1">
      <c r="F804" s="18"/>
    </row>
    <row r="805" spans="6:6" ht="15.75" customHeight="1">
      <c r="F805" s="18"/>
    </row>
    <row r="806" spans="6:6" ht="15.75" customHeight="1">
      <c r="F806" s="18"/>
    </row>
    <row r="807" spans="6:6" ht="15.75" customHeight="1">
      <c r="F807" s="18"/>
    </row>
    <row r="808" spans="6:6" ht="15.75" customHeight="1">
      <c r="F808" s="18"/>
    </row>
    <row r="809" spans="6:6" ht="15.75" customHeight="1">
      <c r="F809" s="18"/>
    </row>
    <row r="810" spans="6:6" ht="15.75" customHeight="1">
      <c r="F810" s="18"/>
    </row>
    <row r="811" spans="6:6" ht="15.75" customHeight="1">
      <c r="F811" s="18"/>
    </row>
    <row r="812" spans="6:6" ht="15.75" customHeight="1">
      <c r="F812" s="18"/>
    </row>
    <row r="813" spans="6:6" ht="15.75" customHeight="1">
      <c r="F813" s="18"/>
    </row>
    <row r="814" spans="6:6" ht="15.75" customHeight="1">
      <c r="F814" s="18"/>
    </row>
    <row r="815" spans="6:6" ht="15.75" customHeight="1">
      <c r="F815" s="18"/>
    </row>
    <row r="816" spans="6:6" ht="15.75" customHeight="1">
      <c r="F816" s="18"/>
    </row>
    <row r="817" spans="6:6" ht="15.75" customHeight="1">
      <c r="F817" s="18"/>
    </row>
    <row r="818" spans="6:6" ht="15.75" customHeight="1">
      <c r="F818" s="18"/>
    </row>
    <row r="819" spans="6:6" ht="15.75" customHeight="1">
      <c r="F819" s="18"/>
    </row>
    <row r="820" spans="6:6" ht="15.75" customHeight="1">
      <c r="F820" s="18"/>
    </row>
    <row r="821" spans="6:6" ht="15.75" customHeight="1">
      <c r="F821" s="18"/>
    </row>
    <row r="822" spans="6:6" ht="15.75" customHeight="1">
      <c r="F822" s="18"/>
    </row>
    <row r="823" spans="6:6" ht="15.75" customHeight="1">
      <c r="F823" s="18"/>
    </row>
    <row r="824" spans="6:6" ht="15.75" customHeight="1">
      <c r="F824" s="18"/>
    </row>
    <row r="825" spans="6:6" ht="15.75" customHeight="1">
      <c r="F825" s="18"/>
    </row>
    <row r="826" spans="6:6" ht="15.75" customHeight="1">
      <c r="F826" s="18"/>
    </row>
    <row r="827" spans="6:6" ht="15.75" customHeight="1">
      <c r="F827" s="18"/>
    </row>
    <row r="828" spans="6:6" ht="15.75" customHeight="1">
      <c r="F828" s="18"/>
    </row>
    <row r="829" spans="6:6" ht="15.75" customHeight="1">
      <c r="F829" s="18"/>
    </row>
    <row r="830" spans="6:6" ht="15.75" customHeight="1">
      <c r="F830" s="18"/>
    </row>
    <row r="831" spans="6:6" ht="15.75" customHeight="1">
      <c r="F831" s="18"/>
    </row>
    <row r="832" spans="6:6" ht="15.75" customHeight="1">
      <c r="F832" s="18"/>
    </row>
    <row r="833" spans="6:6" ht="15.75" customHeight="1">
      <c r="F833" s="18"/>
    </row>
    <row r="834" spans="6:6" ht="15.75" customHeight="1">
      <c r="F834" s="18"/>
    </row>
    <row r="835" spans="6:6" ht="15.75" customHeight="1">
      <c r="F835" s="18"/>
    </row>
    <row r="836" spans="6:6" ht="15.75" customHeight="1">
      <c r="F836" s="18"/>
    </row>
    <row r="837" spans="6:6" ht="15.75" customHeight="1">
      <c r="F837" s="18"/>
    </row>
    <row r="838" spans="6:6" ht="15.75" customHeight="1">
      <c r="F838" s="18"/>
    </row>
    <row r="839" spans="6:6" ht="15.75" customHeight="1">
      <c r="F839" s="18"/>
    </row>
    <row r="840" spans="6:6" ht="15.75" customHeight="1">
      <c r="F840" s="18"/>
    </row>
    <row r="841" spans="6:6" ht="15.75" customHeight="1">
      <c r="F841" s="18"/>
    </row>
    <row r="842" spans="6:6" ht="15.75" customHeight="1">
      <c r="F842" s="18"/>
    </row>
    <row r="843" spans="6:6" ht="15.75" customHeight="1">
      <c r="F843" s="18"/>
    </row>
    <row r="844" spans="6:6" ht="15.75" customHeight="1">
      <c r="F844" s="18"/>
    </row>
    <row r="845" spans="6:6" ht="15.75" customHeight="1">
      <c r="F845" s="18"/>
    </row>
    <row r="846" spans="6:6" ht="15.75" customHeight="1">
      <c r="F846" s="18"/>
    </row>
    <row r="847" spans="6:6" ht="15.75" customHeight="1">
      <c r="F847" s="18"/>
    </row>
    <row r="848" spans="6:6" ht="15.75" customHeight="1">
      <c r="F848" s="18"/>
    </row>
    <row r="849" spans="6:6" ht="15.75" customHeight="1">
      <c r="F849" s="18"/>
    </row>
    <row r="850" spans="6:6" ht="15.75" customHeight="1">
      <c r="F850" s="18"/>
    </row>
    <row r="851" spans="6:6" ht="15.75" customHeight="1">
      <c r="F851" s="18"/>
    </row>
    <row r="852" spans="6:6" ht="15.75" customHeight="1">
      <c r="F852" s="18"/>
    </row>
    <row r="853" spans="6:6" ht="15.75" customHeight="1">
      <c r="F853" s="18"/>
    </row>
    <row r="854" spans="6:6" ht="15.75" customHeight="1">
      <c r="F854" s="18"/>
    </row>
    <row r="855" spans="6:6" ht="15.75" customHeight="1">
      <c r="F855" s="18"/>
    </row>
    <row r="856" spans="6:6" ht="15.75" customHeight="1">
      <c r="F856" s="18"/>
    </row>
    <row r="857" spans="6:6" ht="15.75" customHeight="1">
      <c r="F857" s="18"/>
    </row>
    <row r="858" spans="6:6" ht="15.75" customHeight="1">
      <c r="F858" s="18"/>
    </row>
    <row r="859" spans="6:6" ht="15.75" customHeight="1">
      <c r="F859" s="18"/>
    </row>
    <row r="860" spans="6:6" ht="15.75" customHeight="1">
      <c r="F860" s="18"/>
    </row>
    <row r="861" spans="6:6" ht="15.75" customHeight="1">
      <c r="F861" s="18"/>
    </row>
    <row r="862" spans="6:6" ht="15.75" customHeight="1">
      <c r="F862" s="18"/>
    </row>
    <row r="863" spans="6:6" ht="15.75" customHeight="1">
      <c r="F863" s="18"/>
    </row>
    <row r="864" spans="6:6" ht="15.75" customHeight="1">
      <c r="F864" s="18"/>
    </row>
    <row r="865" spans="6:6" ht="15.75" customHeight="1">
      <c r="F865" s="18"/>
    </row>
    <row r="866" spans="6:6" ht="15.75" customHeight="1">
      <c r="F866" s="18"/>
    </row>
    <row r="867" spans="6:6" ht="15.75" customHeight="1">
      <c r="F867" s="18"/>
    </row>
    <row r="868" spans="6:6" ht="15.75" customHeight="1">
      <c r="F868" s="18"/>
    </row>
    <row r="869" spans="6:6" ht="15.75" customHeight="1">
      <c r="F869" s="18"/>
    </row>
    <row r="870" spans="6:6" ht="15.75" customHeight="1">
      <c r="F870" s="18"/>
    </row>
    <row r="871" spans="6:6" ht="15.75" customHeight="1">
      <c r="F871" s="18"/>
    </row>
    <row r="872" spans="6:6" ht="15.75" customHeight="1">
      <c r="F872" s="18"/>
    </row>
    <row r="873" spans="6:6" ht="15.75" customHeight="1">
      <c r="F873" s="18"/>
    </row>
    <row r="874" spans="6:6" ht="15.75" customHeight="1">
      <c r="F874" s="18"/>
    </row>
    <row r="875" spans="6:6" ht="15.75" customHeight="1">
      <c r="F875" s="18"/>
    </row>
    <row r="876" spans="6:6" ht="15.75" customHeight="1">
      <c r="F876" s="18"/>
    </row>
    <row r="877" spans="6:6" ht="15.75" customHeight="1">
      <c r="F877" s="18"/>
    </row>
    <row r="878" spans="6:6" ht="15.75" customHeight="1">
      <c r="F878" s="18"/>
    </row>
    <row r="879" spans="6:6" ht="15.75" customHeight="1">
      <c r="F879" s="18"/>
    </row>
    <row r="880" spans="6:6" ht="15.75" customHeight="1">
      <c r="F880" s="18"/>
    </row>
    <row r="881" spans="6:6" ht="15.75" customHeight="1">
      <c r="F881" s="18"/>
    </row>
    <row r="882" spans="6:6" ht="15.75" customHeight="1">
      <c r="F882" s="18"/>
    </row>
    <row r="883" spans="6:6" ht="15.75" customHeight="1">
      <c r="F883" s="18"/>
    </row>
    <row r="884" spans="6:6" ht="15.75" customHeight="1">
      <c r="F884" s="18"/>
    </row>
    <row r="885" spans="6:6" ht="15.75" customHeight="1">
      <c r="F885" s="18"/>
    </row>
    <row r="886" spans="6:6" ht="15.75" customHeight="1">
      <c r="F886" s="18"/>
    </row>
    <row r="887" spans="6:6" ht="15.75" customHeight="1">
      <c r="F887" s="18"/>
    </row>
    <row r="888" spans="6:6" ht="15.75" customHeight="1">
      <c r="F888" s="18"/>
    </row>
    <row r="889" spans="6:6" ht="15.75" customHeight="1">
      <c r="F889" s="18"/>
    </row>
    <row r="890" spans="6:6" ht="15.75" customHeight="1">
      <c r="F890" s="18"/>
    </row>
    <row r="891" spans="6:6" ht="15.75" customHeight="1">
      <c r="F891" s="18"/>
    </row>
    <row r="892" spans="6:6" ht="15.75" customHeight="1">
      <c r="F892" s="18"/>
    </row>
    <row r="893" spans="6:6" ht="15.75" customHeight="1">
      <c r="F893" s="18"/>
    </row>
    <row r="894" spans="6:6" ht="15.75" customHeight="1">
      <c r="F894" s="18"/>
    </row>
    <row r="895" spans="6:6" ht="15.75" customHeight="1">
      <c r="F895" s="18"/>
    </row>
    <row r="896" spans="6:6" ht="15.75" customHeight="1">
      <c r="F896" s="18"/>
    </row>
    <row r="897" spans="6:6" ht="15.75" customHeight="1">
      <c r="F897" s="18"/>
    </row>
    <row r="898" spans="6:6" ht="15.75" customHeight="1">
      <c r="F898" s="18"/>
    </row>
    <row r="899" spans="6:6" ht="15.75" customHeight="1">
      <c r="F899" s="18"/>
    </row>
    <row r="900" spans="6:6" ht="15.75" customHeight="1">
      <c r="F900" s="18"/>
    </row>
    <row r="901" spans="6:6" ht="15.75" customHeight="1">
      <c r="F901" s="18"/>
    </row>
    <row r="902" spans="6:6" ht="15.75" customHeight="1">
      <c r="F902" s="18"/>
    </row>
    <row r="903" spans="6:6" ht="15.75" customHeight="1">
      <c r="F903" s="18"/>
    </row>
    <row r="904" spans="6:6" ht="15.75" customHeight="1">
      <c r="F904" s="18"/>
    </row>
    <row r="905" spans="6:6" ht="15.75" customHeight="1">
      <c r="F905" s="18"/>
    </row>
    <row r="906" spans="6:6" ht="15.75" customHeight="1">
      <c r="F906" s="18"/>
    </row>
    <row r="907" spans="6:6" ht="15.75" customHeight="1">
      <c r="F907" s="18"/>
    </row>
    <row r="908" spans="6:6" ht="15.75" customHeight="1">
      <c r="F908" s="18"/>
    </row>
    <row r="909" spans="6:6" ht="15.75" customHeight="1">
      <c r="F909" s="18"/>
    </row>
    <row r="910" spans="6:6" ht="15.75" customHeight="1">
      <c r="F910" s="18"/>
    </row>
    <row r="911" spans="6:6" ht="15.75" customHeight="1">
      <c r="F911" s="18"/>
    </row>
    <row r="912" spans="6:6" ht="15.75" customHeight="1">
      <c r="F912" s="18"/>
    </row>
    <row r="913" spans="6:6" ht="15.75" customHeight="1">
      <c r="F913" s="18"/>
    </row>
    <row r="914" spans="6:6" ht="15.75" customHeight="1">
      <c r="F914" s="18"/>
    </row>
    <row r="915" spans="6:6" ht="15.75" customHeight="1">
      <c r="F915" s="18"/>
    </row>
    <row r="916" spans="6:6" ht="15.75" customHeight="1">
      <c r="F916" s="18"/>
    </row>
    <row r="917" spans="6:6" ht="15.75" customHeight="1">
      <c r="F917" s="18"/>
    </row>
    <row r="918" spans="6:6" ht="15.75" customHeight="1">
      <c r="F918" s="18"/>
    </row>
    <row r="919" spans="6:6" ht="15.75" customHeight="1">
      <c r="F919" s="18"/>
    </row>
    <row r="920" spans="6:6" ht="15.75" customHeight="1">
      <c r="F920" s="18"/>
    </row>
    <row r="921" spans="6:6" ht="15.75" customHeight="1">
      <c r="F921" s="18"/>
    </row>
    <row r="922" spans="6:6" ht="15.75" customHeight="1">
      <c r="F922" s="18"/>
    </row>
    <row r="923" spans="6:6" ht="15.75" customHeight="1">
      <c r="F923" s="18"/>
    </row>
    <row r="924" spans="6:6" ht="15.75" customHeight="1">
      <c r="F924" s="18"/>
    </row>
    <row r="925" spans="6:6" ht="15.75" customHeight="1">
      <c r="F925" s="18"/>
    </row>
    <row r="926" spans="6:6" ht="15.75" customHeight="1">
      <c r="F926" s="18"/>
    </row>
    <row r="927" spans="6:6" ht="15.75" customHeight="1">
      <c r="F927" s="18"/>
    </row>
    <row r="928" spans="6:6" ht="15.75" customHeight="1">
      <c r="F928" s="18"/>
    </row>
    <row r="929" spans="6:6" ht="15.75" customHeight="1">
      <c r="F929" s="18"/>
    </row>
    <row r="930" spans="6:6" ht="15.75" customHeight="1">
      <c r="F930" s="18"/>
    </row>
    <row r="931" spans="6:6" ht="15.75" customHeight="1">
      <c r="F931" s="18"/>
    </row>
    <row r="932" spans="6:6" ht="15.75" customHeight="1">
      <c r="F932" s="18"/>
    </row>
    <row r="933" spans="6:6" ht="15.75" customHeight="1">
      <c r="F933" s="18"/>
    </row>
    <row r="934" spans="6:6" ht="15.75" customHeight="1">
      <c r="F934" s="18"/>
    </row>
    <row r="935" spans="6:6" ht="15.75" customHeight="1">
      <c r="F935" s="18"/>
    </row>
    <row r="936" spans="6:6" ht="15.75" customHeight="1">
      <c r="F936" s="18"/>
    </row>
    <row r="937" spans="6:6" ht="15.75" customHeight="1">
      <c r="F937" s="18"/>
    </row>
    <row r="938" spans="6:6" ht="15.75" customHeight="1">
      <c r="F938" s="18"/>
    </row>
    <row r="939" spans="6:6" ht="15.75" customHeight="1">
      <c r="F939" s="18"/>
    </row>
    <row r="940" spans="6:6" ht="15.75" customHeight="1">
      <c r="F940" s="18"/>
    </row>
    <row r="941" spans="6:6" ht="15.75" customHeight="1">
      <c r="F941" s="18"/>
    </row>
    <row r="942" spans="6:6" ht="15.75" customHeight="1">
      <c r="F942" s="18"/>
    </row>
    <row r="943" spans="6:6" ht="15.75" customHeight="1">
      <c r="F943" s="18"/>
    </row>
    <row r="944" spans="6:6" ht="15.75" customHeight="1">
      <c r="F944" s="18"/>
    </row>
    <row r="945" spans="6:6" ht="15.75" customHeight="1">
      <c r="F945" s="18"/>
    </row>
    <row r="946" spans="6:6" ht="15.75" customHeight="1">
      <c r="F946" s="18"/>
    </row>
    <row r="947" spans="6:6" ht="15.75" customHeight="1">
      <c r="F947" s="18"/>
    </row>
    <row r="948" spans="6:6" ht="15.75" customHeight="1">
      <c r="F948" s="18"/>
    </row>
    <row r="949" spans="6:6" ht="15.75" customHeight="1">
      <c r="F949" s="18"/>
    </row>
  </sheetData>
  <mergeCells count="1">
    <mergeCell ref="C505:D50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T1000"/>
  <sheetViews>
    <sheetView workbookViewId="0">
      <pane xSplit="2" topLeftCell="C1" activePane="topRight" state="frozen"/>
      <selection pane="topRight" activeCell="D2" sqref="D2"/>
    </sheetView>
  </sheetViews>
  <sheetFormatPr baseColWidth="10" defaultColWidth="14.3984375" defaultRowHeight="15" customHeight="1"/>
  <sheetData>
    <row r="1" spans="1:46" ht="15.75" customHeight="1">
      <c r="C1" s="177" t="s">
        <v>340</v>
      </c>
      <c r="D1" s="178"/>
      <c r="E1" s="178"/>
      <c r="F1" s="179"/>
      <c r="G1" s="177" t="s">
        <v>341</v>
      </c>
      <c r="H1" s="178"/>
      <c r="I1" s="178"/>
      <c r="J1" s="179"/>
      <c r="K1" s="177" t="s">
        <v>342</v>
      </c>
      <c r="L1" s="178"/>
      <c r="M1" s="178"/>
      <c r="N1" s="179"/>
      <c r="O1" s="177" t="s">
        <v>343</v>
      </c>
      <c r="P1" s="178"/>
      <c r="Q1" s="178"/>
      <c r="R1" s="179"/>
      <c r="S1" s="177" t="s">
        <v>344</v>
      </c>
      <c r="T1" s="178"/>
      <c r="U1" s="178"/>
      <c r="V1" s="179"/>
      <c r="W1" s="177" t="s">
        <v>345</v>
      </c>
      <c r="X1" s="178"/>
      <c r="Y1" s="178"/>
      <c r="Z1" s="179"/>
      <c r="AA1" s="177" t="s">
        <v>346</v>
      </c>
      <c r="AB1" s="178"/>
      <c r="AC1" s="178"/>
      <c r="AD1" s="179"/>
      <c r="AE1" s="177" t="s">
        <v>347</v>
      </c>
      <c r="AF1" s="178"/>
      <c r="AG1" s="178"/>
      <c r="AH1" s="179"/>
      <c r="AI1" s="177" t="s">
        <v>348</v>
      </c>
      <c r="AJ1" s="178"/>
      <c r="AK1" s="178"/>
      <c r="AL1" s="179"/>
      <c r="AM1" s="177" t="s">
        <v>349</v>
      </c>
      <c r="AN1" s="178"/>
      <c r="AO1" s="178"/>
      <c r="AP1" s="179"/>
      <c r="AQ1" s="177" t="s">
        <v>350</v>
      </c>
      <c r="AR1" s="178"/>
      <c r="AS1" s="178"/>
      <c r="AT1" s="179"/>
    </row>
    <row r="2" spans="1:46" ht="15.75" customHeight="1">
      <c r="A2" s="72" t="s">
        <v>1</v>
      </c>
      <c r="B2" s="72" t="s">
        <v>2</v>
      </c>
      <c r="C2" s="108" t="s">
        <v>351</v>
      </c>
      <c r="D2" s="72" t="s">
        <v>352</v>
      </c>
      <c r="E2" s="72" t="s">
        <v>308</v>
      </c>
      <c r="F2" s="109" t="s">
        <v>312</v>
      </c>
      <c r="G2" s="108" t="s">
        <v>351</v>
      </c>
      <c r="H2" s="72" t="s">
        <v>352</v>
      </c>
      <c r="I2" s="72" t="s">
        <v>308</v>
      </c>
      <c r="J2" s="109" t="s">
        <v>312</v>
      </c>
      <c r="K2" s="108" t="s">
        <v>351</v>
      </c>
      <c r="L2" s="72" t="s">
        <v>352</v>
      </c>
      <c r="M2" s="72" t="s">
        <v>308</v>
      </c>
      <c r="N2" s="109" t="s">
        <v>312</v>
      </c>
      <c r="O2" s="108" t="s">
        <v>351</v>
      </c>
      <c r="P2" s="72" t="s">
        <v>352</v>
      </c>
      <c r="Q2" s="72" t="s">
        <v>308</v>
      </c>
      <c r="R2" s="109" t="s">
        <v>312</v>
      </c>
      <c r="S2" s="108" t="s">
        <v>351</v>
      </c>
      <c r="T2" s="72" t="s">
        <v>352</v>
      </c>
      <c r="U2" s="72" t="s">
        <v>308</v>
      </c>
      <c r="V2" s="109" t="s">
        <v>312</v>
      </c>
      <c r="W2" s="108" t="s">
        <v>351</v>
      </c>
      <c r="X2" s="72" t="s">
        <v>352</v>
      </c>
      <c r="Y2" s="72" t="s">
        <v>308</v>
      </c>
      <c r="Z2" s="109" t="s">
        <v>312</v>
      </c>
      <c r="AA2" s="108" t="s">
        <v>351</v>
      </c>
      <c r="AB2" s="72" t="s">
        <v>352</v>
      </c>
      <c r="AC2" s="72" t="s">
        <v>308</v>
      </c>
      <c r="AD2" s="109" t="s">
        <v>312</v>
      </c>
      <c r="AE2" s="108" t="s">
        <v>351</v>
      </c>
      <c r="AF2" s="72" t="s">
        <v>352</v>
      </c>
      <c r="AG2" s="72" t="s">
        <v>308</v>
      </c>
      <c r="AH2" s="109" t="s">
        <v>312</v>
      </c>
      <c r="AI2" s="110" t="s">
        <v>351</v>
      </c>
      <c r="AJ2" s="100" t="s">
        <v>352</v>
      </c>
      <c r="AK2" s="100" t="s">
        <v>308</v>
      </c>
      <c r="AL2" s="111" t="s">
        <v>312</v>
      </c>
      <c r="AM2" s="110" t="s">
        <v>351</v>
      </c>
      <c r="AN2" s="100" t="s">
        <v>352</v>
      </c>
      <c r="AO2" s="100" t="s">
        <v>308</v>
      </c>
      <c r="AP2" s="111" t="s">
        <v>312</v>
      </c>
      <c r="AQ2" s="110" t="s">
        <v>351</v>
      </c>
      <c r="AR2" s="100" t="s">
        <v>352</v>
      </c>
      <c r="AS2" s="100" t="s">
        <v>308</v>
      </c>
      <c r="AT2" s="111" t="s">
        <v>312</v>
      </c>
    </row>
    <row r="3" spans="1:46" ht="15.75" customHeight="1">
      <c r="A3" s="72" t="s">
        <v>353</v>
      </c>
      <c r="B3" s="72" t="s">
        <v>354</v>
      </c>
      <c r="C3" s="108"/>
      <c r="D3" s="72" t="s">
        <v>355</v>
      </c>
      <c r="E3" s="72">
        <v>57</v>
      </c>
      <c r="F3" s="109">
        <v>0</v>
      </c>
      <c r="G3" s="108"/>
      <c r="H3" s="72"/>
      <c r="I3" s="72"/>
      <c r="J3" s="109"/>
      <c r="K3" s="108"/>
      <c r="L3" s="72"/>
      <c r="M3" s="72"/>
      <c r="N3" s="109"/>
      <c r="O3" s="108"/>
      <c r="P3" s="72" t="s">
        <v>355</v>
      </c>
      <c r="Q3" s="72">
        <v>6</v>
      </c>
      <c r="R3" s="109">
        <v>788.13</v>
      </c>
      <c r="S3" s="108"/>
      <c r="T3" s="72"/>
      <c r="U3" s="72"/>
      <c r="V3" s="109"/>
      <c r="W3" s="108"/>
      <c r="X3" s="72" t="s">
        <v>355</v>
      </c>
      <c r="Y3" s="72">
        <v>46</v>
      </c>
      <c r="Z3" s="109">
        <v>0</v>
      </c>
      <c r="AA3" s="108"/>
      <c r="AB3" s="72"/>
      <c r="AC3" s="72"/>
      <c r="AD3" s="109"/>
      <c r="AE3" s="108"/>
      <c r="AF3" s="72"/>
      <c r="AG3" s="72"/>
      <c r="AH3" s="112"/>
      <c r="AI3" s="108"/>
      <c r="AJ3" s="72"/>
      <c r="AK3" s="72"/>
      <c r="AL3" s="112"/>
      <c r="AM3" s="108"/>
      <c r="AN3" s="72"/>
      <c r="AO3" s="72"/>
      <c r="AP3" s="112"/>
      <c r="AQ3" s="108"/>
      <c r="AR3" s="72"/>
      <c r="AS3" s="72"/>
      <c r="AT3" s="112"/>
    </row>
    <row r="4" spans="1:46" ht="15.75" customHeight="1">
      <c r="A4" s="72" t="s">
        <v>31</v>
      </c>
      <c r="B4" s="72" t="s">
        <v>356</v>
      </c>
      <c r="C4" s="108"/>
      <c r="D4" s="72" t="s">
        <v>357</v>
      </c>
      <c r="E4" s="72">
        <v>9</v>
      </c>
      <c r="F4" s="109">
        <v>723.15</v>
      </c>
      <c r="G4" s="108"/>
      <c r="H4" s="72"/>
      <c r="I4" s="72"/>
      <c r="J4" s="109"/>
      <c r="K4" s="108"/>
      <c r="L4" s="72"/>
      <c r="M4" s="72"/>
      <c r="N4" s="109"/>
      <c r="O4" s="108"/>
      <c r="P4" s="72" t="s">
        <v>357</v>
      </c>
      <c r="Q4" s="72">
        <v>4</v>
      </c>
      <c r="R4" s="102">
        <v>800.01</v>
      </c>
      <c r="S4" s="108"/>
      <c r="T4" s="72"/>
      <c r="U4" s="72"/>
      <c r="V4" s="109"/>
      <c r="W4" s="108"/>
      <c r="X4" s="72" t="s">
        <v>357</v>
      </c>
      <c r="Y4" s="72">
        <v>5</v>
      </c>
      <c r="Z4" s="113">
        <v>784.01</v>
      </c>
      <c r="AA4" s="108"/>
      <c r="AB4" s="72"/>
      <c r="AC4" s="72"/>
      <c r="AD4" s="113"/>
      <c r="AE4" s="108"/>
      <c r="AF4" s="72"/>
      <c r="AG4" s="72"/>
      <c r="AH4" s="112"/>
      <c r="AI4" s="108"/>
      <c r="AJ4" s="72"/>
      <c r="AK4" s="72"/>
      <c r="AL4" s="112"/>
      <c r="AM4" s="108"/>
      <c r="AN4" s="72"/>
      <c r="AO4" s="72"/>
      <c r="AP4" s="112"/>
      <c r="AQ4" s="108"/>
      <c r="AR4" s="72"/>
      <c r="AS4" s="72"/>
      <c r="AT4" s="112"/>
    </row>
    <row r="5" spans="1:46" ht="15.75" customHeight="1">
      <c r="A5" s="72" t="s">
        <v>358</v>
      </c>
      <c r="B5" s="72" t="s">
        <v>114</v>
      </c>
      <c r="C5" s="108"/>
      <c r="D5" s="72" t="s">
        <v>355</v>
      </c>
      <c r="E5" s="72">
        <v>13</v>
      </c>
      <c r="F5" s="102">
        <v>709.01</v>
      </c>
      <c r="G5" s="108"/>
      <c r="H5" s="72" t="s">
        <v>355</v>
      </c>
      <c r="I5" s="72">
        <v>17</v>
      </c>
      <c r="J5" s="102">
        <v>667.42</v>
      </c>
      <c r="K5" s="108"/>
      <c r="L5" s="72" t="s">
        <v>355</v>
      </c>
      <c r="M5" s="72">
        <v>11</v>
      </c>
      <c r="N5" s="109">
        <v>730.77</v>
      </c>
      <c r="O5" s="108"/>
      <c r="P5" s="72" t="s">
        <v>355</v>
      </c>
      <c r="Q5" s="72">
        <v>12</v>
      </c>
      <c r="R5" s="102">
        <v>719.81</v>
      </c>
      <c r="S5" s="108"/>
      <c r="T5" s="72" t="s">
        <v>355</v>
      </c>
      <c r="U5" s="72">
        <v>26</v>
      </c>
      <c r="V5" s="102"/>
      <c r="W5" s="108"/>
      <c r="X5" s="72" t="s">
        <v>355</v>
      </c>
      <c r="Y5" s="72">
        <v>6</v>
      </c>
      <c r="Z5" s="102">
        <v>788.13</v>
      </c>
      <c r="AA5" s="108"/>
      <c r="AB5" s="72"/>
      <c r="AC5" s="72"/>
      <c r="AD5" s="102"/>
      <c r="AE5" s="108"/>
      <c r="AF5" s="72"/>
      <c r="AG5" s="72"/>
      <c r="AH5" s="112"/>
      <c r="AI5" s="108"/>
      <c r="AJ5" s="72"/>
      <c r="AK5" s="72"/>
      <c r="AL5" s="112"/>
      <c r="AM5" s="108"/>
      <c r="AN5" s="72"/>
      <c r="AO5" s="72"/>
      <c r="AP5" s="112"/>
      <c r="AQ5" s="108"/>
      <c r="AR5" s="72"/>
      <c r="AS5" s="72"/>
      <c r="AT5" s="112"/>
    </row>
    <row r="6" spans="1:46" ht="15.75" customHeight="1">
      <c r="A6" s="72" t="s">
        <v>112</v>
      </c>
      <c r="B6" s="72" t="s">
        <v>111</v>
      </c>
      <c r="C6" s="108"/>
      <c r="D6" s="72" t="s">
        <v>355</v>
      </c>
      <c r="E6" s="72">
        <v>11</v>
      </c>
      <c r="F6" s="102">
        <v>730.77</v>
      </c>
      <c r="G6" s="108"/>
      <c r="H6" s="72"/>
      <c r="I6" s="72"/>
      <c r="J6" s="109"/>
      <c r="K6" s="108"/>
      <c r="L6" s="72"/>
      <c r="M6" s="72"/>
      <c r="N6" s="109"/>
      <c r="O6" s="108"/>
      <c r="P6" s="72"/>
      <c r="Q6" s="72">
        <v>1</v>
      </c>
      <c r="R6" s="109">
        <v>850</v>
      </c>
      <c r="S6" s="108"/>
      <c r="T6" s="72"/>
      <c r="U6" s="72"/>
      <c r="V6" s="109"/>
      <c r="W6" s="108"/>
      <c r="X6" s="72"/>
      <c r="Y6" s="72"/>
      <c r="Z6" s="109"/>
      <c r="AA6" s="108"/>
      <c r="AB6" s="72"/>
      <c r="AC6" s="72"/>
      <c r="AD6" s="102"/>
      <c r="AE6" s="108"/>
      <c r="AF6" s="72"/>
      <c r="AG6" s="72"/>
      <c r="AH6" s="112"/>
      <c r="AI6" s="108"/>
      <c r="AJ6" s="72"/>
      <c r="AK6" s="72"/>
      <c r="AL6" s="112"/>
      <c r="AM6" s="108"/>
      <c r="AN6" s="72"/>
      <c r="AO6" s="72"/>
      <c r="AP6" s="112"/>
      <c r="AQ6" s="108"/>
      <c r="AR6" s="72"/>
      <c r="AS6" s="72"/>
      <c r="AT6" s="112"/>
    </row>
    <row r="7" spans="1:46" ht="15.75" customHeight="1">
      <c r="A7" s="72" t="s">
        <v>143</v>
      </c>
      <c r="B7" s="72" t="s">
        <v>359</v>
      </c>
      <c r="C7" s="108"/>
      <c r="D7" s="72" t="s">
        <v>355</v>
      </c>
      <c r="E7" s="72"/>
      <c r="F7" s="102"/>
      <c r="G7" s="108"/>
      <c r="H7" s="72"/>
      <c r="I7" s="72"/>
      <c r="J7" s="109"/>
      <c r="K7" s="108"/>
      <c r="L7" s="72"/>
      <c r="M7" s="72"/>
      <c r="N7" s="109"/>
      <c r="O7" s="108"/>
      <c r="P7" s="72" t="s">
        <v>355</v>
      </c>
      <c r="Q7" s="72">
        <v>4</v>
      </c>
      <c r="R7" s="102">
        <v>812.32</v>
      </c>
      <c r="S7" s="108"/>
      <c r="T7" s="72"/>
      <c r="U7" s="72"/>
      <c r="V7" s="109"/>
      <c r="W7" s="108"/>
      <c r="X7" s="72"/>
      <c r="Y7" s="72"/>
      <c r="Z7" s="109"/>
      <c r="AA7" s="108"/>
      <c r="AB7" s="72"/>
      <c r="AC7" s="72"/>
      <c r="AD7" s="102"/>
      <c r="AE7" s="108"/>
      <c r="AF7" s="72"/>
      <c r="AG7" s="72"/>
      <c r="AH7" s="112"/>
      <c r="AI7" s="108"/>
      <c r="AJ7" s="72"/>
      <c r="AK7" s="72"/>
      <c r="AL7" s="112"/>
      <c r="AM7" s="108"/>
      <c r="AN7" s="72"/>
      <c r="AO7" s="72"/>
      <c r="AP7" s="112"/>
      <c r="AQ7" s="108"/>
      <c r="AR7" s="72"/>
      <c r="AS7" s="72"/>
      <c r="AT7" s="112"/>
    </row>
    <row r="8" spans="1:46" ht="15.75" customHeight="1">
      <c r="A8" s="72" t="s">
        <v>360</v>
      </c>
      <c r="B8" s="72" t="s">
        <v>134</v>
      </c>
      <c r="C8" s="108"/>
      <c r="D8" s="72" t="s">
        <v>355</v>
      </c>
      <c r="E8" s="72"/>
      <c r="F8" s="109"/>
      <c r="G8" s="108"/>
      <c r="H8" s="72"/>
      <c r="I8" s="72"/>
      <c r="J8" s="109"/>
      <c r="K8" s="108"/>
      <c r="L8" s="72"/>
      <c r="M8" s="72"/>
      <c r="N8" s="109"/>
      <c r="O8" s="108"/>
      <c r="P8" s="72" t="s">
        <v>355</v>
      </c>
      <c r="Q8" s="72">
        <v>21</v>
      </c>
      <c r="R8" s="102">
        <v>628.27</v>
      </c>
      <c r="S8" s="108"/>
      <c r="T8" s="72"/>
      <c r="U8" s="72"/>
      <c r="V8" s="102"/>
      <c r="W8" s="108"/>
      <c r="X8" s="72"/>
      <c r="Y8" s="72"/>
      <c r="Z8" s="21"/>
      <c r="AA8" s="108"/>
      <c r="AB8" s="72"/>
      <c r="AC8" s="72"/>
      <c r="AD8" s="102"/>
      <c r="AE8" s="108"/>
      <c r="AF8" s="72"/>
      <c r="AG8" s="72"/>
      <c r="AH8" s="112"/>
      <c r="AI8" s="108"/>
      <c r="AJ8" s="72"/>
      <c r="AK8" s="72"/>
      <c r="AL8" s="112"/>
      <c r="AM8" s="108"/>
      <c r="AN8" s="72"/>
      <c r="AO8" s="72"/>
      <c r="AP8" s="112"/>
      <c r="AQ8" s="108"/>
      <c r="AR8" s="72"/>
      <c r="AS8" s="72"/>
      <c r="AT8" s="112"/>
    </row>
    <row r="9" spans="1:46" ht="15.75" customHeight="1">
      <c r="A9" s="72" t="s">
        <v>118</v>
      </c>
      <c r="B9" s="72" t="s">
        <v>117</v>
      </c>
      <c r="C9" s="108"/>
      <c r="D9" s="72" t="s">
        <v>355</v>
      </c>
      <c r="E9" s="72">
        <v>14</v>
      </c>
      <c r="F9" s="102">
        <v>698.38</v>
      </c>
      <c r="G9" s="108"/>
      <c r="H9" s="72"/>
      <c r="I9" s="72"/>
      <c r="J9" s="109"/>
      <c r="K9" s="108"/>
      <c r="L9" s="72"/>
      <c r="M9" s="72"/>
      <c r="N9" s="109"/>
      <c r="O9" s="108"/>
      <c r="P9" s="72" t="s">
        <v>355</v>
      </c>
      <c r="Q9" s="114" t="s">
        <v>361</v>
      </c>
      <c r="R9" s="102">
        <v>0</v>
      </c>
      <c r="S9" s="108"/>
      <c r="T9" s="72"/>
      <c r="U9" s="72"/>
      <c r="V9" s="109"/>
      <c r="W9" s="108"/>
      <c r="X9" s="72" t="s">
        <v>355</v>
      </c>
      <c r="Y9" s="72">
        <v>4</v>
      </c>
      <c r="Z9" s="102">
        <v>812.32</v>
      </c>
      <c r="AA9" s="108"/>
      <c r="AB9" s="72"/>
      <c r="AC9" s="72"/>
      <c r="AD9" s="102"/>
      <c r="AE9" s="108"/>
      <c r="AF9" s="72"/>
      <c r="AG9" s="72"/>
      <c r="AH9" s="112"/>
      <c r="AI9" s="108"/>
      <c r="AJ9" s="72"/>
      <c r="AK9" s="72"/>
      <c r="AL9" s="112"/>
      <c r="AM9" s="108"/>
      <c r="AN9" s="72"/>
      <c r="AO9" s="72"/>
      <c r="AP9" s="112"/>
      <c r="AQ9" s="108"/>
      <c r="AR9" s="72"/>
      <c r="AS9" s="72"/>
      <c r="AT9" s="112"/>
    </row>
    <row r="10" spans="1:46" ht="15.75" customHeight="1">
      <c r="A10" s="72" t="s">
        <v>131</v>
      </c>
      <c r="B10" s="72" t="s">
        <v>130</v>
      </c>
      <c r="C10" s="108"/>
      <c r="D10" s="72" t="s">
        <v>355</v>
      </c>
      <c r="E10" s="72"/>
      <c r="F10" s="109"/>
      <c r="G10" s="108"/>
      <c r="H10" s="72"/>
      <c r="I10" s="72"/>
      <c r="J10" s="109"/>
      <c r="K10" s="108"/>
      <c r="L10" s="72"/>
      <c r="M10" s="72"/>
      <c r="N10" s="109"/>
      <c r="O10" s="108"/>
      <c r="P10" s="72" t="s">
        <v>355</v>
      </c>
      <c r="Q10" s="114" t="s">
        <v>361</v>
      </c>
      <c r="R10" s="109">
        <v>0</v>
      </c>
      <c r="S10" s="108"/>
      <c r="T10" s="72"/>
      <c r="U10" s="72"/>
      <c r="V10" s="109"/>
      <c r="W10" s="108"/>
      <c r="X10" s="72"/>
      <c r="Y10" s="72"/>
      <c r="Z10" s="102"/>
      <c r="AA10" s="108"/>
      <c r="AB10" s="72"/>
      <c r="AC10" s="72"/>
      <c r="AD10" s="102"/>
      <c r="AE10" s="108"/>
      <c r="AF10" s="72"/>
      <c r="AG10" s="72"/>
      <c r="AH10" s="112"/>
      <c r="AI10" s="108"/>
      <c r="AJ10" s="72"/>
      <c r="AK10" s="72"/>
      <c r="AL10" s="112"/>
      <c r="AM10" s="108"/>
      <c r="AN10" s="72"/>
      <c r="AO10" s="72"/>
      <c r="AP10" s="112"/>
      <c r="AQ10" s="108"/>
      <c r="AR10" s="72"/>
      <c r="AS10" s="72"/>
      <c r="AT10" s="112"/>
    </row>
    <row r="11" spans="1:46" ht="15.75" customHeight="1">
      <c r="A11" s="72" t="s">
        <v>362</v>
      </c>
      <c r="B11" s="72" t="s">
        <v>363</v>
      </c>
      <c r="C11" s="108"/>
      <c r="D11" s="72" t="s">
        <v>355</v>
      </c>
      <c r="E11" s="72">
        <v>55</v>
      </c>
      <c r="F11" s="109">
        <v>0</v>
      </c>
      <c r="G11" s="108"/>
      <c r="H11" s="72"/>
      <c r="I11" s="72"/>
      <c r="J11" s="109"/>
      <c r="K11" s="108"/>
      <c r="L11" s="72"/>
      <c r="M11" s="72"/>
      <c r="N11" s="109"/>
      <c r="O11" s="108"/>
      <c r="P11" s="72" t="s">
        <v>355</v>
      </c>
      <c r="Q11" s="72">
        <v>7</v>
      </c>
      <c r="R11" s="102">
        <v>776.31</v>
      </c>
      <c r="S11" s="108"/>
      <c r="T11" s="72"/>
      <c r="U11" s="72"/>
      <c r="V11" s="109"/>
      <c r="W11" s="108"/>
      <c r="X11" s="72" t="s">
        <v>355</v>
      </c>
      <c r="Y11" s="72">
        <v>46</v>
      </c>
      <c r="Z11" s="102">
        <v>0</v>
      </c>
      <c r="AA11" s="108"/>
      <c r="AB11" s="72"/>
      <c r="AC11" s="72"/>
      <c r="AD11" s="102"/>
      <c r="AE11" s="108"/>
      <c r="AF11" s="72"/>
      <c r="AG11" s="72"/>
      <c r="AH11" s="112"/>
      <c r="AI11" s="108"/>
      <c r="AJ11" s="72"/>
      <c r="AK11" s="72"/>
      <c r="AL11" s="112"/>
      <c r="AM11" s="108"/>
      <c r="AN11" s="72"/>
      <c r="AO11" s="72"/>
      <c r="AP11" s="112"/>
      <c r="AQ11" s="108"/>
      <c r="AR11" s="72"/>
      <c r="AS11" s="72"/>
      <c r="AT11" s="112"/>
    </row>
    <row r="12" spans="1:46" ht="15.75" customHeight="1">
      <c r="A12" s="72" t="s">
        <v>364</v>
      </c>
      <c r="B12" s="72" t="s">
        <v>75</v>
      </c>
      <c r="C12" s="108"/>
      <c r="D12" s="72" t="s">
        <v>357</v>
      </c>
      <c r="E12" s="72">
        <v>11</v>
      </c>
      <c r="F12" s="102">
        <v>694.51</v>
      </c>
      <c r="G12" s="108"/>
      <c r="H12" s="72"/>
      <c r="I12" s="72"/>
      <c r="J12" s="109"/>
      <c r="K12" s="108"/>
      <c r="L12" s="72"/>
      <c r="M12" s="72"/>
      <c r="N12" s="109"/>
      <c r="O12" s="108"/>
      <c r="P12" s="72"/>
      <c r="Q12" s="72"/>
      <c r="R12" s="109"/>
      <c r="S12" s="108"/>
      <c r="T12" s="72"/>
      <c r="U12" s="72"/>
      <c r="V12" s="21"/>
      <c r="W12" s="108"/>
      <c r="X12" s="72"/>
      <c r="Y12" s="72"/>
      <c r="Z12" s="109"/>
      <c r="AA12" s="108"/>
      <c r="AB12" s="72"/>
      <c r="AC12" s="72"/>
      <c r="AD12" s="109"/>
      <c r="AE12" s="108"/>
      <c r="AF12" s="72"/>
      <c r="AG12" s="72"/>
      <c r="AH12" s="112"/>
      <c r="AI12" s="108"/>
      <c r="AJ12" s="72"/>
      <c r="AK12" s="72"/>
      <c r="AL12" s="112"/>
      <c r="AM12" s="108"/>
      <c r="AN12" s="72"/>
      <c r="AO12" s="72"/>
      <c r="AP12" s="112"/>
      <c r="AQ12" s="108"/>
      <c r="AR12" s="72"/>
      <c r="AS12" s="72"/>
      <c r="AT12" s="112"/>
    </row>
    <row r="13" spans="1:46" ht="15.75" customHeight="1">
      <c r="A13" s="72" t="s">
        <v>34</v>
      </c>
      <c r="B13" s="72" t="s">
        <v>35</v>
      </c>
      <c r="C13" s="108"/>
      <c r="D13" s="72" t="s">
        <v>357</v>
      </c>
      <c r="E13" s="72">
        <v>5</v>
      </c>
      <c r="F13" s="102">
        <v>784.01</v>
      </c>
      <c r="G13" s="108"/>
      <c r="H13" s="72"/>
      <c r="I13" s="72"/>
      <c r="J13" s="109"/>
      <c r="K13" s="108"/>
      <c r="L13" s="72"/>
      <c r="M13" s="72"/>
      <c r="N13" s="109"/>
      <c r="O13" s="108"/>
      <c r="P13" s="72" t="s">
        <v>357</v>
      </c>
      <c r="Q13" s="114" t="s">
        <v>361</v>
      </c>
      <c r="R13" s="109">
        <v>0</v>
      </c>
      <c r="S13" s="108"/>
      <c r="T13" s="72"/>
      <c r="U13" s="114"/>
      <c r="V13" s="29"/>
      <c r="W13" s="108"/>
      <c r="X13" s="72" t="s">
        <v>357</v>
      </c>
      <c r="Y13" s="72">
        <v>3</v>
      </c>
      <c r="Z13" s="102">
        <v>816.34</v>
      </c>
      <c r="AA13" s="108"/>
      <c r="AB13" s="72"/>
      <c r="AC13" s="72"/>
      <c r="AD13" s="109"/>
      <c r="AE13" s="108"/>
      <c r="AF13" s="72"/>
      <c r="AG13" s="72"/>
      <c r="AH13" s="112"/>
      <c r="AI13" s="108"/>
      <c r="AJ13" s="72"/>
      <c r="AK13" s="72"/>
      <c r="AL13" s="112"/>
      <c r="AM13" s="108"/>
      <c r="AN13" s="72"/>
      <c r="AO13" s="72"/>
      <c r="AP13" s="112"/>
      <c r="AQ13" s="108"/>
      <c r="AR13" s="72"/>
      <c r="AS13" s="72"/>
      <c r="AT13" s="112"/>
    </row>
    <row r="14" spans="1:46" ht="15.75" customHeight="1">
      <c r="A14" s="72" t="s">
        <v>129</v>
      </c>
      <c r="B14" s="72" t="s">
        <v>128</v>
      </c>
      <c r="C14" s="115"/>
      <c r="D14" s="116" t="s">
        <v>355</v>
      </c>
      <c r="E14" s="116"/>
      <c r="F14" s="117"/>
      <c r="G14" s="115"/>
      <c r="H14" s="116" t="s">
        <v>355</v>
      </c>
      <c r="I14" s="116"/>
      <c r="J14" s="117"/>
      <c r="K14" s="115"/>
      <c r="L14" s="116"/>
      <c r="M14" s="116"/>
      <c r="N14" s="117"/>
      <c r="O14" s="115"/>
      <c r="P14" s="116" t="s">
        <v>355</v>
      </c>
      <c r="Q14" s="116">
        <v>31</v>
      </c>
      <c r="R14" s="117">
        <v>540.14</v>
      </c>
      <c r="S14" s="115"/>
      <c r="T14" s="116"/>
      <c r="U14" s="116"/>
      <c r="V14" s="117"/>
      <c r="W14" s="115"/>
      <c r="X14" s="116"/>
      <c r="Y14" s="116"/>
      <c r="Z14" s="117"/>
      <c r="AA14" s="115"/>
      <c r="AB14" s="116"/>
      <c r="AC14" s="116"/>
      <c r="AD14" s="117"/>
      <c r="AE14" s="115"/>
      <c r="AF14" s="116"/>
      <c r="AG14" s="116"/>
      <c r="AH14" s="118"/>
      <c r="AI14" s="115"/>
      <c r="AJ14" s="116"/>
      <c r="AK14" s="116"/>
      <c r="AL14" s="118"/>
      <c r="AM14" s="115"/>
      <c r="AN14" s="116"/>
      <c r="AO14" s="116"/>
      <c r="AP14" s="118"/>
      <c r="AQ14" s="115"/>
      <c r="AR14" s="116"/>
      <c r="AS14" s="116"/>
      <c r="AT14" s="118"/>
    </row>
    <row r="15" spans="1:46" ht="15.75" customHeight="1">
      <c r="A15" s="72" t="s">
        <v>365</v>
      </c>
      <c r="B15" s="72" t="s">
        <v>366</v>
      </c>
      <c r="C15" s="72"/>
      <c r="D15" s="72" t="s">
        <v>355</v>
      </c>
      <c r="E15" s="119">
        <v>23</v>
      </c>
      <c r="F15" s="102">
        <v>609.55999999999995</v>
      </c>
      <c r="I15" s="72"/>
      <c r="J15" s="72"/>
      <c r="K15" s="72"/>
      <c r="L15" s="72"/>
      <c r="M15" s="72"/>
      <c r="N15" s="72"/>
      <c r="P15" s="72" t="s">
        <v>355</v>
      </c>
      <c r="Q15" s="72">
        <v>14</v>
      </c>
      <c r="R15" s="72">
        <v>698.38</v>
      </c>
      <c r="S15" s="72"/>
      <c r="T15" s="72"/>
      <c r="U15" s="72"/>
      <c r="V15" s="72"/>
      <c r="X15" s="72" t="s">
        <v>355</v>
      </c>
      <c r="Y15" s="72">
        <v>8</v>
      </c>
      <c r="Z15" s="102">
        <v>764.67</v>
      </c>
      <c r="AB15" s="72"/>
      <c r="AC15" s="72"/>
      <c r="AD15" s="102"/>
      <c r="AF15" s="72"/>
      <c r="AG15" s="72"/>
      <c r="AH15" s="102"/>
      <c r="AJ15" s="72"/>
      <c r="AK15" s="72"/>
      <c r="AL15" s="102"/>
      <c r="AM15" s="102"/>
      <c r="AN15" s="102"/>
      <c r="AO15" s="102"/>
      <c r="AP15" s="102"/>
      <c r="AQ15" s="102"/>
      <c r="AR15" s="102"/>
      <c r="AS15" s="102"/>
      <c r="AT15" s="102"/>
    </row>
    <row r="16" spans="1:46" ht="15.75" customHeight="1">
      <c r="A16" s="72" t="s">
        <v>367</v>
      </c>
      <c r="B16" s="72" t="s">
        <v>40</v>
      </c>
      <c r="C16" s="72"/>
      <c r="D16" s="120" t="s">
        <v>355</v>
      </c>
      <c r="E16" s="119">
        <v>4</v>
      </c>
      <c r="F16" s="109">
        <v>800.01</v>
      </c>
      <c r="I16" s="72"/>
      <c r="J16" s="72"/>
      <c r="K16" s="72"/>
      <c r="L16" s="72"/>
      <c r="M16" s="72"/>
      <c r="N16" s="72"/>
      <c r="O16" s="72"/>
      <c r="P16" s="72" t="s">
        <v>357</v>
      </c>
      <c r="Q16" s="114" t="s">
        <v>361</v>
      </c>
      <c r="R16" s="72">
        <v>0</v>
      </c>
      <c r="T16" s="72"/>
      <c r="U16" s="72"/>
      <c r="V16" s="10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102"/>
      <c r="AM16" s="102"/>
      <c r="AN16" s="102"/>
      <c r="AO16" s="102"/>
      <c r="AP16" s="102"/>
      <c r="AQ16" s="102"/>
      <c r="AR16" s="102"/>
      <c r="AS16" s="102"/>
      <c r="AT16" s="102"/>
    </row>
    <row r="17" spans="1:46" ht="15.75" customHeight="1">
      <c r="A17" s="72" t="s">
        <v>368</v>
      </c>
      <c r="B17" s="72" t="s">
        <v>369</v>
      </c>
      <c r="C17" s="72"/>
      <c r="D17" s="72" t="s">
        <v>355</v>
      </c>
      <c r="E17" s="119">
        <v>56</v>
      </c>
      <c r="F17" s="119">
        <v>0</v>
      </c>
      <c r="O17" s="72"/>
      <c r="P17" s="121" t="s">
        <v>355</v>
      </c>
      <c r="Q17" s="121">
        <v>35</v>
      </c>
      <c r="R17" s="121">
        <v>508.45</v>
      </c>
      <c r="T17" s="72"/>
      <c r="U17" s="72"/>
      <c r="V17" s="102"/>
      <c r="X17" s="121" t="s">
        <v>355</v>
      </c>
      <c r="Y17" s="72">
        <v>27</v>
      </c>
      <c r="Z17" s="102">
        <v>573.79999999999995</v>
      </c>
      <c r="AC17" s="72"/>
      <c r="AD17" s="72"/>
      <c r="AG17" s="72"/>
      <c r="AH17" s="102"/>
      <c r="AK17" s="72"/>
      <c r="AL17" s="102"/>
      <c r="AM17" s="102"/>
      <c r="AN17" s="102"/>
      <c r="AO17" s="102"/>
      <c r="AP17" s="102"/>
      <c r="AQ17" s="102"/>
      <c r="AR17" s="102"/>
      <c r="AS17" s="102"/>
      <c r="AT17" s="102"/>
    </row>
    <row r="18" spans="1:46" ht="15.75" customHeight="1">
      <c r="A18" s="72"/>
      <c r="B18" s="72"/>
      <c r="C18" s="72"/>
      <c r="D18" s="72"/>
      <c r="P18" s="121" t="s">
        <v>355</v>
      </c>
      <c r="Q18" s="72">
        <v>8</v>
      </c>
      <c r="S18" s="72"/>
      <c r="W18" s="72"/>
      <c r="X18" s="85"/>
      <c r="Y18" s="18"/>
      <c r="Z18" s="21"/>
      <c r="AF18" s="72"/>
      <c r="AG18" s="72"/>
      <c r="AH18" s="102"/>
      <c r="AJ18" s="72"/>
      <c r="AK18" s="72"/>
      <c r="AL18" s="102"/>
      <c r="AM18" s="102"/>
      <c r="AN18" s="102"/>
      <c r="AO18" s="102"/>
      <c r="AP18" s="102"/>
      <c r="AQ18" s="102"/>
      <c r="AR18" s="102"/>
      <c r="AS18" s="102"/>
      <c r="AT18" s="102"/>
    </row>
    <row r="19" spans="1:46" ht="15.75" customHeight="1">
      <c r="A19" s="72"/>
      <c r="B19" s="72"/>
      <c r="C19" s="72"/>
      <c r="D19" s="72"/>
      <c r="Q19" s="72"/>
      <c r="R19" s="102"/>
      <c r="S19" s="72"/>
      <c r="U19" s="72"/>
      <c r="V19" s="72"/>
      <c r="W19" s="72"/>
      <c r="X19" s="72"/>
      <c r="Y19" s="72"/>
      <c r="Z19" s="102"/>
      <c r="AC19" s="72"/>
      <c r="AD19" s="102"/>
    </row>
    <row r="20" spans="1:46" ht="15.75" customHeight="1">
      <c r="A20" s="72"/>
      <c r="B20" s="72"/>
      <c r="C20" s="72"/>
      <c r="D20" s="72"/>
      <c r="O20" s="72"/>
      <c r="Q20" s="72"/>
      <c r="U20" s="72"/>
      <c r="V20" s="102"/>
      <c r="W20" s="72"/>
      <c r="X20" s="102"/>
      <c r="AA20" s="72"/>
      <c r="AB20" s="72"/>
    </row>
    <row r="21" spans="1:46" ht="15.75" customHeight="1">
      <c r="A21" s="72"/>
      <c r="B21" s="72"/>
      <c r="D21" s="72"/>
      <c r="W21" s="72"/>
      <c r="X21" s="10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</row>
    <row r="22" spans="1:46" ht="15.75" customHeight="1">
      <c r="A22" s="72"/>
      <c r="B22" s="72"/>
      <c r="D22" s="72"/>
      <c r="U22" s="72"/>
      <c r="W22" s="72"/>
      <c r="X22" s="72"/>
    </row>
    <row r="23" spans="1:46" ht="15.75" customHeight="1"/>
    <row r="24" spans="1:46" ht="15.75" customHeight="1"/>
    <row r="25" spans="1:46" ht="15.75" customHeight="1"/>
    <row r="26" spans="1:46" ht="15.75" customHeight="1"/>
    <row r="27" spans="1:46" ht="15.75" customHeight="1"/>
    <row r="28" spans="1:46" ht="15.75" customHeight="1"/>
    <row r="29" spans="1:46" ht="15.75" customHeight="1"/>
    <row r="30" spans="1:46" ht="15.75" customHeight="1"/>
    <row r="31" spans="1:46" ht="15.75" customHeight="1"/>
    <row r="32" spans="1:4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E1:AH1"/>
    <mergeCell ref="AI1:AL1"/>
    <mergeCell ref="AM1:AP1"/>
    <mergeCell ref="AQ1:AT1"/>
    <mergeCell ref="C1:F1"/>
    <mergeCell ref="G1:J1"/>
    <mergeCell ref="K1:N1"/>
    <mergeCell ref="O1:R1"/>
    <mergeCell ref="S1:V1"/>
    <mergeCell ref="W1:Z1"/>
    <mergeCell ref="AA1:AD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X1000"/>
  <sheetViews>
    <sheetView workbookViewId="0">
      <selection activeCell="J30" sqref="J30"/>
    </sheetView>
  </sheetViews>
  <sheetFormatPr baseColWidth="10" defaultColWidth="14.3984375" defaultRowHeight="15" customHeight="1"/>
  <sheetData>
    <row r="1" spans="1:24" ht="15.75" customHeight="1">
      <c r="A1" s="122"/>
      <c r="B1" s="180" t="s">
        <v>370</v>
      </c>
      <c r="C1" s="181"/>
      <c r="D1" s="181"/>
      <c r="E1" s="123"/>
      <c r="F1" s="182" t="s">
        <v>371</v>
      </c>
      <c r="G1" s="181"/>
      <c r="H1" s="181"/>
      <c r="I1" s="124"/>
      <c r="J1" s="183" t="s">
        <v>372</v>
      </c>
      <c r="K1" s="181"/>
      <c r="L1" s="181"/>
      <c r="M1" s="125"/>
      <c r="N1" s="184" t="s">
        <v>373</v>
      </c>
      <c r="O1" s="181"/>
      <c r="P1" s="181"/>
      <c r="Q1" s="126"/>
      <c r="R1" s="185" t="s">
        <v>374</v>
      </c>
      <c r="S1" s="181"/>
      <c r="T1" s="181"/>
      <c r="U1" s="125"/>
      <c r="V1" s="184" t="s">
        <v>375</v>
      </c>
      <c r="W1" s="181"/>
      <c r="X1" s="181"/>
    </row>
    <row r="2" spans="1:24" ht="15.75" customHeight="1">
      <c r="A2" s="122"/>
      <c r="B2" s="127">
        <v>1.5</v>
      </c>
      <c r="C2" s="127"/>
      <c r="D2" s="127">
        <v>2</v>
      </c>
      <c r="E2" s="123"/>
      <c r="F2" s="128">
        <v>1.5</v>
      </c>
      <c r="G2" s="128"/>
      <c r="H2" s="128">
        <v>2</v>
      </c>
      <c r="I2" s="124"/>
      <c r="J2" s="129">
        <v>3.5</v>
      </c>
      <c r="K2" s="129"/>
      <c r="L2" s="129">
        <v>5</v>
      </c>
      <c r="M2" s="125"/>
      <c r="N2" s="130">
        <v>6</v>
      </c>
      <c r="O2" s="130"/>
      <c r="P2" s="130">
        <v>8</v>
      </c>
      <c r="Q2" s="126"/>
      <c r="R2" s="131">
        <v>6</v>
      </c>
      <c r="S2" s="131"/>
      <c r="T2" s="131">
        <v>8</v>
      </c>
      <c r="U2" s="125"/>
      <c r="V2" s="130">
        <v>8</v>
      </c>
      <c r="W2" s="130"/>
      <c r="X2" s="130">
        <v>10</v>
      </c>
    </row>
    <row r="3" spans="1:24" ht="15.75" customHeight="1">
      <c r="A3" s="132"/>
      <c r="B3" s="133" t="s">
        <v>316</v>
      </c>
      <c r="C3" s="133"/>
      <c r="D3" s="133" t="s">
        <v>307</v>
      </c>
      <c r="E3" s="132"/>
      <c r="F3" s="133" t="s">
        <v>316</v>
      </c>
      <c r="G3" s="133"/>
      <c r="H3" s="133" t="s">
        <v>307</v>
      </c>
      <c r="I3" s="132"/>
      <c r="J3" s="133" t="s">
        <v>316</v>
      </c>
      <c r="K3" s="133"/>
      <c r="L3" s="133" t="s">
        <v>307</v>
      </c>
      <c r="M3" s="132"/>
      <c r="N3" s="133" t="s">
        <v>316</v>
      </c>
      <c r="O3" s="133"/>
      <c r="P3" s="133" t="s">
        <v>307</v>
      </c>
      <c r="Q3" s="132"/>
      <c r="R3" s="133" t="s">
        <v>316</v>
      </c>
      <c r="S3" s="133"/>
      <c r="T3" s="133" t="s">
        <v>307</v>
      </c>
      <c r="U3" s="132"/>
      <c r="V3" s="133" t="s">
        <v>316</v>
      </c>
      <c r="W3" s="133"/>
      <c r="X3" s="133" t="s">
        <v>307</v>
      </c>
    </row>
    <row r="4" spans="1:24" ht="15.75" customHeight="1">
      <c r="A4" s="102">
        <v>1</v>
      </c>
      <c r="B4" s="102">
        <v>900</v>
      </c>
      <c r="C4" s="102">
        <v>1</v>
      </c>
      <c r="D4" s="102">
        <v>900</v>
      </c>
      <c r="E4" s="102">
        <v>1</v>
      </c>
      <c r="F4" s="102">
        <v>850</v>
      </c>
      <c r="G4" s="102">
        <v>1</v>
      </c>
      <c r="H4" s="102">
        <v>850</v>
      </c>
      <c r="I4" s="102">
        <v>1</v>
      </c>
      <c r="J4" s="102">
        <v>750</v>
      </c>
      <c r="K4" s="102">
        <v>1</v>
      </c>
      <c r="L4" s="102">
        <v>750</v>
      </c>
      <c r="M4" s="102">
        <v>1</v>
      </c>
      <c r="N4" s="102">
        <v>750</v>
      </c>
      <c r="O4" s="102">
        <v>1</v>
      </c>
      <c r="P4" s="102">
        <v>750</v>
      </c>
      <c r="Q4" s="102">
        <v>1</v>
      </c>
      <c r="R4" s="102">
        <v>650</v>
      </c>
      <c r="S4" s="102">
        <v>1</v>
      </c>
      <c r="T4" s="102">
        <v>650</v>
      </c>
      <c r="U4" s="102">
        <v>1</v>
      </c>
      <c r="V4" s="102">
        <v>500</v>
      </c>
      <c r="W4" s="102">
        <v>1</v>
      </c>
      <c r="X4" s="102">
        <v>500</v>
      </c>
    </row>
    <row r="5" spans="1:24" ht="15.75" customHeight="1">
      <c r="A5" s="102">
        <v>2</v>
      </c>
      <c r="B5" s="102">
        <v>886.5</v>
      </c>
      <c r="C5" s="102">
        <v>2</v>
      </c>
      <c r="D5" s="102">
        <v>882</v>
      </c>
      <c r="E5" s="102">
        <v>2</v>
      </c>
      <c r="F5" s="102">
        <v>837.25</v>
      </c>
      <c r="G5" s="102">
        <v>2</v>
      </c>
      <c r="H5" s="102">
        <v>833</v>
      </c>
      <c r="I5" s="102">
        <v>2</v>
      </c>
      <c r="J5" s="102">
        <v>723.75</v>
      </c>
      <c r="K5" s="102">
        <v>2</v>
      </c>
      <c r="L5" s="102">
        <v>712.5</v>
      </c>
      <c r="M5" s="102">
        <v>2</v>
      </c>
      <c r="N5" s="102">
        <v>705</v>
      </c>
      <c r="O5" s="102">
        <v>2</v>
      </c>
      <c r="P5" s="102">
        <v>690</v>
      </c>
      <c r="Q5" s="102">
        <v>2</v>
      </c>
      <c r="R5" s="102">
        <v>611</v>
      </c>
      <c r="S5" s="102">
        <v>2</v>
      </c>
      <c r="T5" s="102">
        <v>598</v>
      </c>
      <c r="U5" s="102">
        <v>2</v>
      </c>
      <c r="V5" s="102">
        <v>460</v>
      </c>
      <c r="W5" s="102">
        <v>2</v>
      </c>
      <c r="X5" s="102">
        <v>450</v>
      </c>
    </row>
    <row r="6" spans="1:24" ht="15.75" customHeight="1">
      <c r="A6" s="102">
        <v>3</v>
      </c>
      <c r="B6" s="102">
        <v>873.2</v>
      </c>
      <c r="C6" s="102">
        <v>3</v>
      </c>
      <c r="D6" s="102">
        <v>864.36</v>
      </c>
      <c r="E6" s="102">
        <v>3</v>
      </c>
      <c r="F6" s="102">
        <v>824.69</v>
      </c>
      <c r="G6" s="102">
        <v>3</v>
      </c>
      <c r="H6" s="102">
        <v>816.34</v>
      </c>
      <c r="I6" s="102">
        <v>3</v>
      </c>
      <c r="J6" s="102">
        <v>698.42</v>
      </c>
      <c r="K6" s="102">
        <v>3</v>
      </c>
      <c r="L6" s="102">
        <v>676.88</v>
      </c>
      <c r="M6" s="102">
        <v>3</v>
      </c>
      <c r="N6" s="102">
        <v>662.7</v>
      </c>
      <c r="O6" s="102">
        <v>3</v>
      </c>
      <c r="P6" s="102">
        <v>634.79999999999995</v>
      </c>
      <c r="Q6" s="102">
        <v>3</v>
      </c>
      <c r="R6" s="102">
        <v>574.34</v>
      </c>
      <c r="S6" s="102">
        <v>3</v>
      </c>
      <c r="T6" s="102">
        <v>550.16</v>
      </c>
      <c r="U6" s="102">
        <v>3</v>
      </c>
      <c r="V6" s="102">
        <v>423.2</v>
      </c>
      <c r="W6" s="102">
        <v>3</v>
      </c>
      <c r="X6" s="102">
        <v>405</v>
      </c>
    </row>
    <row r="7" spans="1:24" ht="15.75" customHeight="1">
      <c r="A7" s="102">
        <v>4</v>
      </c>
      <c r="B7" s="102">
        <v>860.1</v>
      </c>
      <c r="C7" s="102">
        <v>4</v>
      </c>
      <c r="D7" s="102">
        <v>847.07</v>
      </c>
      <c r="E7" s="102">
        <v>4</v>
      </c>
      <c r="F7" s="102">
        <v>812.32</v>
      </c>
      <c r="G7" s="102">
        <v>4</v>
      </c>
      <c r="H7" s="102">
        <v>800.01</v>
      </c>
      <c r="I7" s="102">
        <v>4</v>
      </c>
      <c r="J7" s="102">
        <v>673.97</v>
      </c>
      <c r="K7" s="102">
        <v>4</v>
      </c>
      <c r="L7" s="102">
        <v>643.03</v>
      </c>
      <c r="M7" s="102">
        <v>4</v>
      </c>
      <c r="N7" s="102">
        <v>622.94000000000005</v>
      </c>
      <c r="O7" s="102">
        <v>4</v>
      </c>
      <c r="P7" s="102">
        <v>584.02</v>
      </c>
      <c r="Q7" s="102">
        <v>4</v>
      </c>
      <c r="R7" s="102">
        <v>539.88</v>
      </c>
      <c r="S7" s="102">
        <v>4</v>
      </c>
      <c r="T7" s="102">
        <v>506.15</v>
      </c>
      <c r="U7" s="102">
        <v>4</v>
      </c>
      <c r="V7" s="102">
        <v>389.34</v>
      </c>
      <c r="W7" s="102">
        <v>4</v>
      </c>
      <c r="X7" s="102">
        <v>364.5</v>
      </c>
    </row>
    <row r="8" spans="1:24" ht="15.75" customHeight="1">
      <c r="A8" s="102">
        <v>5</v>
      </c>
      <c r="B8" s="102">
        <v>847.2</v>
      </c>
      <c r="C8" s="102">
        <v>5</v>
      </c>
      <c r="D8" s="102">
        <v>830.13</v>
      </c>
      <c r="E8" s="102">
        <v>5</v>
      </c>
      <c r="F8" s="102">
        <v>800.14</v>
      </c>
      <c r="G8" s="102">
        <v>5</v>
      </c>
      <c r="H8" s="102">
        <v>784.01</v>
      </c>
      <c r="I8" s="102">
        <v>5</v>
      </c>
      <c r="J8" s="102">
        <v>650.39</v>
      </c>
      <c r="K8" s="102">
        <v>5</v>
      </c>
      <c r="L8" s="102">
        <v>610.88</v>
      </c>
      <c r="M8" s="102">
        <v>5</v>
      </c>
      <c r="N8" s="102">
        <v>585.55999999999995</v>
      </c>
      <c r="O8" s="102">
        <v>5</v>
      </c>
      <c r="P8" s="102">
        <v>537.29</v>
      </c>
      <c r="Q8" s="102">
        <v>5</v>
      </c>
      <c r="R8" s="102">
        <v>507.49</v>
      </c>
      <c r="S8" s="102">
        <v>5</v>
      </c>
      <c r="T8" s="102">
        <v>465.66</v>
      </c>
      <c r="U8" s="102">
        <v>5</v>
      </c>
      <c r="V8" s="102">
        <v>358.2</v>
      </c>
      <c r="W8" s="102">
        <v>5</v>
      </c>
      <c r="X8" s="102">
        <v>328.05</v>
      </c>
    </row>
    <row r="9" spans="1:24" ht="15.75" customHeight="1">
      <c r="A9" s="102">
        <v>6</v>
      </c>
      <c r="B9" s="102">
        <v>834.49</v>
      </c>
      <c r="C9" s="102">
        <v>6</v>
      </c>
      <c r="D9" s="102">
        <v>813.53</v>
      </c>
      <c r="E9" s="102">
        <v>6</v>
      </c>
      <c r="F9" s="102">
        <v>788.13</v>
      </c>
      <c r="G9" s="102">
        <v>6</v>
      </c>
      <c r="H9" s="102">
        <v>768.33</v>
      </c>
      <c r="I9" s="102">
        <v>6</v>
      </c>
      <c r="J9" s="102">
        <v>627.62</v>
      </c>
      <c r="K9" s="102">
        <v>6</v>
      </c>
      <c r="L9" s="102">
        <v>580.34</v>
      </c>
      <c r="M9" s="102">
        <v>6</v>
      </c>
      <c r="N9" s="102">
        <v>550.42999999999995</v>
      </c>
      <c r="O9" s="102">
        <v>6</v>
      </c>
      <c r="P9" s="102">
        <v>494.31</v>
      </c>
      <c r="Q9" s="102">
        <v>6</v>
      </c>
      <c r="R9" s="102">
        <v>477.04</v>
      </c>
      <c r="S9" s="102">
        <v>6</v>
      </c>
      <c r="T9" s="102">
        <v>428.4</v>
      </c>
      <c r="U9" s="102">
        <v>6</v>
      </c>
      <c r="V9" s="102">
        <v>329.54</v>
      </c>
      <c r="W9" s="102">
        <v>6</v>
      </c>
      <c r="X9" s="102">
        <v>295.25</v>
      </c>
    </row>
    <row r="10" spans="1:24" ht="15.75" customHeight="1">
      <c r="A10" s="102">
        <v>7</v>
      </c>
      <c r="B10" s="102">
        <v>821.98</v>
      </c>
      <c r="C10" s="102">
        <v>7</v>
      </c>
      <c r="D10" s="102">
        <v>797.26</v>
      </c>
      <c r="E10" s="102">
        <v>7</v>
      </c>
      <c r="F10" s="102">
        <v>776.31</v>
      </c>
      <c r="G10" s="102">
        <v>7</v>
      </c>
      <c r="H10" s="102">
        <v>752.97</v>
      </c>
      <c r="I10" s="102">
        <v>7</v>
      </c>
      <c r="J10" s="102">
        <v>605.65</v>
      </c>
      <c r="K10" s="102">
        <v>7</v>
      </c>
      <c r="L10" s="102">
        <v>551.32000000000005</v>
      </c>
      <c r="M10" s="102">
        <v>7</v>
      </c>
      <c r="N10" s="102">
        <v>517.4</v>
      </c>
      <c r="O10" s="102">
        <v>7</v>
      </c>
      <c r="P10" s="102">
        <v>454.77</v>
      </c>
      <c r="Q10" s="102">
        <v>7</v>
      </c>
      <c r="R10" s="102">
        <v>448.42</v>
      </c>
      <c r="S10" s="102">
        <v>7</v>
      </c>
      <c r="T10" s="102">
        <v>394.13</v>
      </c>
      <c r="U10" s="102">
        <v>7</v>
      </c>
      <c r="V10" s="102">
        <v>303.18</v>
      </c>
      <c r="W10" s="102">
        <v>7</v>
      </c>
      <c r="X10" s="102">
        <v>265.72000000000003</v>
      </c>
    </row>
    <row r="11" spans="1:24" ht="15.75" customHeight="1">
      <c r="A11" s="102">
        <v>8</v>
      </c>
      <c r="B11" s="102">
        <v>809.65</v>
      </c>
      <c r="C11" s="102">
        <v>8</v>
      </c>
      <c r="D11" s="102">
        <v>781.31</v>
      </c>
      <c r="E11" s="102">
        <v>8</v>
      </c>
      <c r="F11" s="102">
        <v>764.67</v>
      </c>
      <c r="G11" s="102">
        <v>8</v>
      </c>
      <c r="H11" s="102">
        <v>737.91</v>
      </c>
      <c r="I11" s="102">
        <v>8</v>
      </c>
      <c r="J11" s="102">
        <v>584.46</v>
      </c>
      <c r="K11" s="102">
        <v>8</v>
      </c>
      <c r="L11" s="102">
        <v>523.75</v>
      </c>
      <c r="M11" s="102">
        <v>8</v>
      </c>
      <c r="N11" s="102">
        <v>486.36</v>
      </c>
      <c r="O11" s="102">
        <v>8</v>
      </c>
      <c r="P11" s="102">
        <v>418.38</v>
      </c>
      <c r="Q11" s="102">
        <v>8</v>
      </c>
      <c r="R11" s="102">
        <v>421.51</v>
      </c>
      <c r="S11" s="102">
        <v>8</v>
      </c>
      <c r="T11" s="102">
        <v>362.6</v>
      </c>
      <c r="U11" s="102">
        <v>8</v>
      </c>
      <c r="V11" s="102">
        <v>278.92</v>
      </c>
      <c r="W11" s="102">
        <v>8</v>
      </c>
      <c r="X11" s="102">
        <v>239.15</v>
      </c>
    </row>
    <row r="12" spans="1:24" ht="15.75" customHeight="1">
      <c r="A12" s="102">
        <v>9</v>
      </c>
      <c r="B12" s="102">
        <v>797.5</v>
      </c>
      <c r="C12" s="102">
        <v>9</v>
      </c>
      <c r="D12" s="102">
        <v>765.69</v>
      </c>
      <c r="E12" s="102">
        <v>9</v>
      </c>
      <c r="F12" s="102">
        <v>753.2</v>
      </c>
      <c r="G12" s="102">
        <v>9</v>
      </c>
      <c r="H12" s="102">
        <v>723.15</v>
      </c>
      <c r="I12" s="102">
        <v>9</v>
      </c>
      <c r="J12" s="102">
        <v>564</v>
      </c>
      <c r="K12" s="102">
        <v>9</v>
      </c>
      <c r="L12" s="102">
        <v>497.57</v>
      </c>
      <c r="M12" s="102">
        <v>9</v>
      </c>
      <c r="N12" s="102">
        <v>457.18</v>
      </c>
      <c r="O12" s="102">
        <v>9</v>
      </c>
      <c r="P12" s="102">
        <v>384.91</v>
      </c>
      <c r="Q12" s="102">
        <v>9</v>
      </c>
      <c r="R12" s="102">
        <v>396.22</v>
      </c>
      <c r="S12" s="102">
        <v>9</v>
      </c>
      <c r="T12" s="102">
        <v>333.59</v>
      </c>
      <c r="U12" s="102">
        <v>9</v>
      </c>
      <c r="V12" s="102">
        <v>256.61</v>
      </c>
      <c r="W12" s="102">
        <v>9</v>
      </c>
      <c r="X12" s="102">
        <v>215.23</v>
      </c>
    </row>
    <row r="13" spans="1:24" ht="15.75" customHeight="1">
      <c r="A13" s="102">
        <v>10</v>
      </c>
      <c r="B13" s="102">
        <v>785.54</v>
      </c>
      <c r="C13" s="102">
        <v>10</v>
      </c>
      <c r="D13" s="102">
        <v>750.37</v>
      </c>
      <c r="E13" s="102">
        <v>10</v>
      </c>
      <c r="F13" s="102">
        <v>741.9</v>
      </c>
      <c r="G13" s="102">
        <v>10</v>
      </c>
      <c r="H13" s="102">
        <v>708.69</v>
      </c>
      <c r="I13" s="102">
        <v>10</v>
      </c>
      <c r="J13" s="102">
        <v>544.26</v>
      </c>
      <c r="K13" s="102">
        <v>10</v>
      </c>
      <c r="L13" s="102">
        <v>472.69</v>
      </c>
      <c r="M13" s="102">
        <v>10</v>
      </c>
      <c r="N13" s="102">
        <v>429.75</v>
      </c>
      <c r="O13" s="102">
        <v>10</v>
      </c>
      <c r="P13" s="102">
        <v>354.12</v>
      </c>
      <c r="Q13" s="102">
        <v>10</v>
      </c>
      <c r="R13" s="102">
        <v>372.45</v>
      </c>
      <c r="S13" s="102">
        <v>10</v>
      </c>
      <c r="T13" s="102">
        <v>306.89999999999998</v>
      </c>
      <c r="U13" s="102">
        <v>10</v>
      </c>
      <c r="V13" s="102">
        <v>236.08</v>
      </c>
      <c r="W13" s="102">
        <v>10</v>
      </c>
      <c r="X13" s="102">
        <v>193.71</v>
      </c>
    </row>
    <row r="14" spans="1:24" ht="15.75" customHeight="1">
      <c r="A14" s="102">
        <v>11</v>
      </c>
      <c r="B14" s="102">
        <v>773.76</v>
      </c>
      <c r="C14" s="102">
        <v>11</v>
      </c>
      <c r="D14" s="102">
        <v>735.37</v>
      </c>
      <c r="E14" s="102">
        <v>11</v>
      </c>
      <c r="F14" s="102">
        <v>730.77</v>
      </c>
      <c r="G14" s="102">
        <v>11</v>
      </c>
      <c r="H14" s="102">
        <v>694.51</v>
      </c>
      <c r="I14" s="102">
        <v>11</v>
      </c>
      <c r="J14" s="102">
        <v>525.21</v>
      </c>
      <c r="K14" s="102">
        <v>11</v>
      </c>
      <c r="L14" s="102">
        <v>449.05</v>
      </c>
      <c r="M14" s="102">
        <v>11</v>
      </c>
      <c r="N14" s="102">
        <v>403.96</v>
      </c>
      <c r="O14" s="102">
        <v>11</v>
      </c>
      <c r="P14" s="102">
        <v>325.79000000000002</v>
      </c>
      <c r="Q14" s="102">
        <v>11</v>
      </c>
      <c r="R14" s="102">
        <v>350.1</v>
      </c>
      <c r="S14" s="102">
        <v>11</v>
      </c>
      <c r="T14" s="102">
        <v>282.35000000000002</v>
      </c>
      <c r="U14" s="102">
        <v>11</v>
      </c>
      <c r="V14" s="102">
        <v>217.19</v>
      </c>
      <c r="W14" s="102">
        <v>11</v>
      </c>
      <c r="X14" s="102">
        <v>174.34</v>
      </c>
    </row>
    <row r="15" spans="1:24" ht="15.75" customHeight="1">
      <c r="A15" s="102">
        <v>12</v>
      </c>
      <c r="B15" s="102">
        <v>762.15</v>
      </c>
      <c r="C15" s="102">
        <v>12</v>
      </c>
      <c r="D15" s="102">
        <v>720.66</v>
      </c>
      <c r="E15" s="102">
        <v>12</v>
      </c>
      <c r="F15" s="102">
        <v>719.81</v>
      </c>
      <c r="G15" s="102">
        <v>12</v>
      </c>
      <c r="H15" s="102">
        <v>680.62</v>
      </c>
      <c r="I15" s="102">
        <v>12</v>
      </c>
      <c r="J15" s="102">
        <v>506.83</v>
      </c>
      <c r="K15" s="102">
        <v>12</v>
      </c>
      <c r="L15" s="102">
        <v>426.6</v>
      </c>
      <c r="M15" s="102">
        <v>12</v>
      </c>
      <c r="N15" s="102">
        <v>379.72</v>
      </c>
      <c r="O15" s="102">
        <v>12</v>
      </c>
      <c r="P15" s="102">
        <v>299.73</v>
      </c>
      <c r="Q15" s="102">
        <v>12</v>
      </c>
      <c r="R15" s="102">
        <v>329.09</v>
      </c>
      <c r="S15" s="102">
        <v>12</v>
      </c>
      <c r="T15" s="102">
        <v>259.76</v>
      </c>
      <c r="U15" s="102">
        <v>12</v>
      </c>
      <c r="V15" s="102">
        <v>199.82</v>
      </c>
      <c r="W15" s="102">
        <v>12</v>
      </c>
      <c r="X15" s="102">
        <v>156.91</v>
      </c>
    </row>
    <row r="16" spans="1:24" ht="15.75" customHeight="1">
      <c r="A16" s="102">
        <v>13</v>
      </c>
      <c r="B16" s="102">
        <v>750.72</v>
      </c>
      <c r="C16" s="102">
        <v>13</v>
      </c>
      <c r="D16" s="102">
        <v>706.25</v>
      </c>
      <c r="E16" s="102">
        <v>13</v>
      </c>
      <c r="F16" s="102">
        <v>709.01</v>
      </c>
      <c r="G16" s="102">
        <v>13</v>
      </c>
      <c r="H16" s="102">
        <v>667.01</v>
      </c>
      <c r="I16" s="102">
        <v>13</v>
      </c>
      <c r="J16" s="102">
        <v>489.09</v>
      </c>
      <c r="K16" s="102">
        <v>13</v>
      </c>
      <c r="L16" s="102">
        <v>405.27</v>
      </c>
      <c r="M16" s="102">
        <v>13</v>
      </c>
      <c r="N16" s="102">
        <v>356.94</v>
      </c>
      <c r="O16" s="102">
        <v>13</v>
      </c>
      <c r="P16" s="102">
        <v>275.75</v>
      </c>
      <c r="Q16" s="102">
        <v>13</v>
      </c>
      <c r="R16" s="102">
        <v>309.35000000000002</v>
      </c>
      <c r="S16" s="102">
        <v>13</v>
      </c>
      <c r="T16" s="102">
        <v>238.98</v>
      </c>
      <c r="U16" s="102">
        <v>13</v>
      </c>
      <c r="V16" s="102">
        <v>183.83</v>
      </c>
      <c r="W16" s="102">
        <v>13</v>
      </c>
      <c r="X16" s="102">
        <v>141.21</v>
      </c>
    </row>
    <row r="17" spans="1:24" ht="15.75" customHeight="1">
      <c r="A17" s="102">
        <v>14</v>
      </c>
      <c r="B17" s="102">
        <v>739.46</v>
      </c>
      <c r="C17" s="102">
        <v>14</v>
      </c>
      <c r="D17" s="102">
        <v>692.12</v>
      </c>
      <c r="E17" s="102">
        <v>14</v>
      </c>
      <c r="F17" s="102">
        <v>698.38</v>
      </c>
      <c r="G17" s="102">
        <v>14</v>
      </c>
      <c r="H17" s="102">
        <v>653.66999999999996</v>
      </c>
      <c r="I17" s="102">
        <v>14</v>
      </c>
      <c r="J17" s="102">
        <v>471.97</v>
      </c>
      <c r="K17" s="102">
        <v>14</v>
      </c>
      <c r="L17" s="102">
        <v>385.01</v>
      </c>
      <c r="M17" s="102">
        <v>14</v>
      </c>
      <c r="N17" s="102">
        <v>335.52</v>
      </c>
      <c r="O17" s="102">
        <v>14</v>
      </c>
      <c r="P17" s="102">
        <v>253.69</v>
      </c>
      <c r="Q17" s="102">
        <v>14</v>
      </c>
      <c r="R17" s="102">
        <v>290.79000000000002</v>
      </c>
      <c r="S17" s="102">
        <v>14</v>
      </c>
      <c r="T17" s="102">
        <v>219.86</v>
      </c>
      <c r="U17" s="102">
        <v>14</v>
      </c>
      <c r="V17" s="102">
        <v>169.13</v>
      </c>
      <c r="W17" s="102">
        <v>14</v>
      </c>
      <c r="X17" s="102">
        <v>127.09</v>
      </c>
    </row>
    <row r="18" spans="1:24" ht="15.75" customHeight="1">
      <c r="A18" s="102">
        <v>15</v>
      </c>
      <c r="B18" s="102">
        <v>728.37</v>
      </c>
      <c r="C18" s="102">
        <v>15</v>
      </c>
      <c r="D18" s="102">
        <v>678.28</v>
      </c>
      <c r="E18" s="102">
        <v>15</v>
      </c>
      <c r="F18" s="102">
        <v>687.9</v>
      </c>
      <c r="G18" s="102">
        <v>15</v>
      </c>
      <c r="H18" s="102">
        <v>640.6</v>
      </c>
      <c r="I18" s="102">
        <v>15</v>
      </c>
      <c r="J18" s="102">
        <v>455.45</v>
      </c>
      <c r="K18" s="102">
        <v>15</v>
      </c>
      <c r="L18" s="102">
        <v>365.76</v>
      </c>
      <c r="M18" s="102">
        <v>15</v>
      </c>
      <c r="N18" s="102">
        <v>315.39</v>
      </c>
      <c r="O18" s="102">
        <v>15</v>
      </c>
      <c r="P18" s="102">
        <v>233.39</v>
      </c>
      <c r="Q18" s="102">
        <v>15</v>
      </c>
      <c r="R18" s="102">
        <v>273.33999999999997</v>
      </c>
      <c r="S18" s="102">
        <v>15</v>
      </c>
      <c r="T18" s="102">
        <v>202.28</v>
      </c>
      <c r="U18" s="102">
        <v>15</v>
      </c>
      <c r="V18" s="102">
        <v>155.6</v>
      </c>
      <c r="W18" s="102">
        <v>15</v>
      </c>
      <c r="X18" s="102">
        <v>114.38</v>
      </c>
    </row>
    <row r="19" spans="1:24" ht="15.75" customHeight="1">
      <c r="A19" s="102">
        <v>16</v>
      </c>
      <c r="B19" s="102">
        <v>717.44</v>
      </c>
      <c r="C19" s="102">
        <v>16</v>
      </c>
      <c r="D19" s="102">
        <v>664.71</v>
      </c>
      <c r="E19" s="102">
        <v>16</v>
      </c>
      <c r="F19" s="102">
        <v>677.58</v>
      </c>
      <c r="G19" s="102">
        <v>16</v>
      </c>
      <c r="H19" s="102">
        <v>627.78</v>
      </c>
      <c r="I19" s="102">
        <v>16</v>
      </c>
      <c r="J19" s="102">
        <v>439.51</v>
      </c>
      <c r="K19" s="102">
        <v>16</v>
      </c>
      <c r="L19" s="102">
        <v>347.47</v>
      </c>
      <c r="M19" s="102">
        <v>16</v>
      </c>
      <c r="N19" s="102">
        <v>296.47000000000003</v>
      </c>
      <c r="O19" s="102">
        <v>16</v>
      </c>
      <c r="P19" s="102">
        <v>214.72</v>
      </c>
      <c r="Q19" s="102">
        <v>16</v>
      </c>
      <c r="R19" s="102">
        <v>256.94</v>
      </c>
      <c r="S19" s="102">
        <v>16</v>
      </c>
      <c r="T19" s="102">
        <v>186.09</v>
      </c>
      <c r="U19" s="102">
        <v>16</v>
      </c>
      <c r="V19" s="102">
        <v>143.15</v>
      </c>
      <c r="W19" s="102">
        <v>16</v>
      </c>
      <c r="X19" s="102">
        <v>102.95</v>
      </c>
    </row>
    <row r="20" spans="1:24" ht="15.75" customHeight="1">
      <c r="A20" s="102">
        <v>17</v>
      </c>
      <c r="B20" s="102">
        <v>706.68</v>
      </c>
      <c r="C20" s="102">
        <v>17</v>
      </c>
      <c r="D20" s="102">
        <v>651.41999999999996</v>
      </c>
      <c r="E20" s="102">
        <v>17</v>
      </c>
      <c r="F20" s="102">
        <v>667.42</v>
      </c>
      <c r="G20" s="102">
        <v>17</v>
      </c>
      <c r="H20" s="102">
        <v>615.23</v>
      </c>
      <c r="I20" s="102">
        <v>17</v>
      </c>
      <c r="J20" s="102">
        <v>424.13</v>
      </c>
      <c r="K20" s="102">
        <v>17</v>
      </c>
      <c r="L20" s="102">
        <v>330.1</v>
      </c>
      <c r="M20" s="102">
        <v>17</v>
      </c>
      <c r="N20" s="102">
        <v>278.68</v>
      </c>
      <c r="O20" s="102">
        <v>17</v>
      </c>
      <c r="P20" s="102">
        <v>197.55</v>
      </c>
      <c r="Q20" s="102">
        <v>17</v>
      </c>
      <c r="R20" s="102">
        <v>241.52</v>
      </c>
      <c r="S20" s="102">
        <v>17</v>
      </c>
      <c r="T20" s="102">
        <v>171.21</v>
      </c>
      <c r="U20" s="102">
        <v>17</v>
      </c>
      <c r="V20" s="102">
        <v>131.69999999999999</v>
      </c>
      <c r="W20" s="102">
        <v>17</v>
      </c>
      <c r="X20" s="102">
        <v>92.65</v>
      </c>
    </row>
    <row r="21" spans="1:24" ht="15.75" customHeight="1">
      <c r="A21" s="102">
        <v>18</v>
      </c>
      <c r="B21" s="102">
        <v>696.08</v>
      </c>
      <c r="C21" s="102">
        <v>18</v>
      </c>
      <c r="D21" s="102">
        <v>638.39</v>
      </c>
      <c r="E21" s="102">
        <v>18</v>
      </c>
      <c r="F21" s="102">
        <v>657.41</v>
      </c>
      <c r="G21" s="102">
        <v>18</v>
      </c>
      <c r="H21" s="102">
        <v>602.91999999999996</v>
      </c>
      <c r="I21" s="102">
        <v>18</v>
      </c>
      <c r="J21" s="102">
        <v>409.28</v>
      </c>
      <c r="K21" s="102">
        <v>18</v>
      </c>
      <c r="L21" s="102">
        <v>313.58999999999997</v>
      </c>
      <c r="M21" s="102">
        <v>18</v>
      </c>
      <c r="N21" s="102">
        <v>261.95999999999998</v>
      </c>
      <c r="O21" s="102">
        <v>18</v>
      </c>
      <c r="P21" s="102">
        <v>181.74</v>
      </c>
      <c r="Q21" s="102">
        <v>18</v>
      </c>
      <c r="R21" s="102">
        <v>227.03</v>
      </c>
      <c r="S21" s="102">
        <v>18</v>
      </c>
      <c r="T21" s="102">
        <v>157.51</v>
      </c>
      <c r="U21" s="102">
        <v>18</v>
      </c>
      <c r="V21" s="102">
        <v>121.16</v>
      </c>
      <c r="W21" s="102">
        <v>18</v>
      </c>
      <c r="X21" s="102">
        <v>83.39</v>
      </c>
    </row>
    <row r="22" spans="1:24" ht="15.75" customHeight="1">
      <c r="A22" s="102">
        <v>19</v>
      </c>
      <c r="B22" s="102">
        <v>685.64</v>
      </c>
      <c r="C22" s="102">
        <v>19</v>
      </c>
      <c r="D22" s="102">
        <v>625.62</v>
      </c>
      <c r="E22" s="102">
        <v>19</v>
      </c>
      <c r="F22" s="102">
        <v>647.54999999999995</v>
      </c>
      <c r="G22" s="102">
        <v>19</v>
      </c>
      <c r="H22" s="102">
        <v>590.87</v>
      </c>
      <c r="I22" s="102">
        <v>19</v>
      </c>
      <c r="J22" s="102">
        <v>394.96</v>
      </c>
      <c r="K22" s="102">
        <v>19</v>
      </c>
      <c r="L22" s="102">
        <v>297.91000000000003</v>
      </c>
      <c r="M22" s="102">
        <v>19</v>
      </c>
      <c r="N22" s="102">
        <v>246.24</v>
      </c>
      <c r="O22" s="102">
        <v>19</v>
      </c>
      <c r="P22" s="102">
        <v>167.2</v>
      </c>
      <c r="Q22" s="102">
        <v>19</v>
      </c>
      <c r="R22" s="102">
        <v>213.41</v>
      </c>
      <c r="S22" s="102">
        <v>19</v>
      </c>
      <c r="T22" s="102">
        <v>144.91</v>
      </c>
      <c r="U22" s="102">
        <v>19</v>
      </c>
      <c r="V22" s="102">
        <v>111.47</v>
      </c>
      <c r="W22" s="102">
        <v>19</v>
      </c>
      <c r="X22" s="102">
        <v>75.05</v>
      </c>
    </row>
    <row r="23" spans="1:24" ht="15.75" customHeight="1">
      <c r="A23" s="102">
        <v>20</v>
      </c>
      <c r="B23" s="102">
        <v>675.35</v>
      </c>
      <c r="C23" s="102">
        <v>20</v>
      </c>
      <c r="D23" s="102">
        <v>613.11</v>
      </c>
      <c r="E23" s="102">
        <v>20</v>
      </c>
      <c r="F23" s="102">
        <v>637.83000000000004</v>
      </c>
      <c r="G23" s="102">
        <v>20</v>
      </c>
      <c r="H23" s="102">
        <v>579.04999999999995</v>
      </c>
      <c r="I23" s="102">
        <v>20</v>
      </c>
      <c r="J23" s="102">
        <v>381.14</v>
      </c>
      <c r="K23" s="102">
        <v>20</v>
      </c>
      <c r="L23" s="102">
        <v>283.02</v>
      </c>
      <c r="M23" s="102">
        <v>20</v>
      </c>
      <c r="N23" s="102">
        <v>231.47</v>
      </c>
      <c r="O23" s="102">
        <v>20</v>
      </c>
      <c r="P23" s="102">
        <v>153.83000000000001</v>
      </c>
      <c r="Q23" s="102">
        <v>20</v>
      </c>
      <c r="R23" s="102">
        <v>200.61</v>
      </c>
      <c r="S23" s="102">
        <v>20</v>
      </c>
      <c r="T23" s="102">
        <v>133.32</v>
      </c>
      <c r="U23" s="102">
        <v>20</v>
      </c>
      <c r="V23" s="102">
        <v>102.55</v>
      </c>
      <c r="W23" s="102">
        <v>20</v>
      </c>
      <c r="X23" s="102">
        <v>67.540000000000006</v>
      </c>
    </row>
    <row r="24" spans="1:24" ht="15.75" customHeight="1">
      <c r="A24" s="102">
        <v>21</v>
      </c>
      <c r="B24" s="102">
        <v>665.22</v>
      </c>
      <c r="C24" s="102">
        <v>21</v>
      </c>
      <c r="D24" s="102">
        <v>600.85</v>
      </c>
      <c r="E24" s="102">
        <v>21</v>
      </c>
      <c r="F24" s="102">
        <v>628.27</v>
      </c>
      <c r="G24" s="102">
        <v>21</v>
      </c>
      <c r="H24" s="102">
        <v>567.47</v>
      </c>
      <c r="I24" s="102">
        <v>21</v>
      </c>
      <c r="J24" s="102">
        <v>367.8</v>
      </c>
      <c r="K24" s="102">
        <v>21</v>
      </c>
      <c r="L24" s="102">
        <v>268.86</v>
      </c>
      <c r="M24" s="102">
        <v>21</v>
      </c>
      <c r="N24" s="102">
        <v>217.58</v>
      </c>
      <c r="O24" s="102">
        <v>21</v>
      </c>
      <c r="P24" s="102">
        <v>141.52000000000001</v>
      </c>
      <c r="Q24" s="102">
        <v>21</v>
      </c>
      <c r="R24" s="102">
        <v>188.57</v>
      </c>
      <c r="S24" s="102">
        <v>21</v>
      </c>
      <c r="T24" s="102">
        <v>122.65</v>
      </c>
      <c r="U24" s="102">
        <v>21</v>
      </c>
      <c r="V24" s="102">
        <v>94.35</v>
      </c>
      <c r="W24" s="102">
        <v>21</v>
      </c>
      <c r="X24" s="102">
        <v>60.79</v>
      </c>
    </row>
    <row r="25" spans="1:24" ht="15.75" customHeight="1">
      <c r="A25" s="102">
        <v>22</v>
      </c>
      <c r="B25" s="102">
        <v>655.24</v>
      </c>
      <c r="C25" s="102">
        <v>22</v>
      </c>
      <c r="D25" s="102">
        <v>588.83000000000004</v>
      </c>
      <c r="E25" s="102">
        <v>22</v>
      </c>
      <c r="F25" s="102">
        <v>618.84</v>
      </c>
      <c r="G25" s="102">
        <v>22</v>
      </c>
      <c r="H25" s="102">
        <v>556.12</v>
      </c>
      <c r="I25" s="102">
        <v>22</v>
      </c>
      <c r="J25" s="102">
        <v>354.92</v>
      </c>
      <c r="K25" s="102">
        <v>22</v>
      </c>
      <c r="L25" s="102">
        <v>255.42</v>
      </c>
      <c r="M25" s="102">
        <v>22</v>
      </c>
      <c r="N25" s="102">
        <v>204.52</v>
      </c>
      <c r="O25" s="102">
        <v>22</v>
      </c>
      <c r="P25" s="102">
        <v>130.19999999999999</v>
      </c>
      <c r="Q25" s="102">
        <v>22</v>
      </c>
      <c r="R25" s="102">
        <v>177.25</v>
      </c>
      <c r="S25" s="102">
        <v>22</v>
      </c>
      <c r="T25" s="102">
        <v>112.84</v>
      </c>
      <c r="U25" s="102">
        <v>22</v>
      </c>
      <c r="V25" s="102">
        <v>86.8</v>
      </c>
      <c r="W25" s="102">
        <v>22</v>
      </c>
      <c r="X25" s="102">
        <v>54.71</v>
      </c>
    </row>
    <row r="26" spans="1:24" ht="15.75" customHeight="1">
      <c r="A26" s="102">
        <v>23</v>
      </c>
      <c r="B26" s="102">
        <v>645.41999999999996</v>
      </c>
      <c r="C26" s="102">
        <v>23</v>
      </c>
      <c r="D26" s="102">
        <v>577.04999999999995</v>
      </c>
      <c r="E26" s="102">
        <v>23</v>
      </c>
      <c r="F26" s="102">
        <v>609.55999999999995</v>
      </c>
      <c r="G26" s="102">
        <v>23</v>
      </c>
      <c r="H26" s="102">
        <v>545</v>
      </c>
      <c r="I26" s="102">
        <v>23</v>
      </c>
      <c r="J26" s="102">
        <v>342.5</v>
      </c>
      <c r="K26" s="102">
        <v>23</v>
      </c>
      <c r="L26" s="102">
        <v>242.65</v>
      </c>
      <c r="M26" s="102">
        <v>23</v>
      </c>
      <c r="N26" s="102">
        <v>192.25</v>
      </c>
      <c r="O26" s="102">
        <v>23</v>
      </c>
      <c r="P26" s="102">
        <v>119.78</v>
      </c>
      <c r="Q26" s="102">
        <v>23</v>
      </c>
      <c r="R26" s="102">
        <v>166.62</v>
      </c>
      <c r="S26" s="102">
        <v>23</v>
      </c>
      <c r="T26" s="102">
        <v>103.81</v>
      </c>
      <c r="U26" s="102">
        <v>23</v>
      </c>
      <c r="V26" s="102">
        <v>79.86</v>
      </c>
      <c r="W26" s="102">
        <v>23</v>
      </c>
      <c r="X26" s="102">
        <v>49.24</v>
      </c>
    </row>
    <row r="27" spans="1:24" ht="15.75" customHeight="1">
      <c r="A27" s="102">
        <v>24</v>
      </c>
      <c r="B27" s="102">
        <v>635.73</v>
      </c>
      <c r="C27" s="102">
        <v>24</v>
      </c>
      <c r="D27" s="102">
        <v>565.51</v>
      </c>
      <c r="E27" s="102">
        <v>24</v>
      </c>
      <c r="F27" s="102">
        <v>600.41999999999996</v>
      </c>
      <c r="G27" s="102">
        <v>24</v>
      </c>
      <c r="H27" s="102">
        <v>534.1</v>
      </c>
      <c r="I27" s="102">
        <v>24</v>
      </c>
      <c r="J27" s="102">
        <v>330.51</v>
      </c>
      <c r="K27" s="102">
        <v>24</v>
      </c>
      <c r="L27" s="102">
        <v>230.52</v>
      </c>
      <c r="M27" s="102">
        <v>24</v>
      </c>
      <c r="N27" s="102">
        <v>180.72</v>
      </c>
      <c r="O27" s="102">
        <v>24</v>
      </c>
      <c r="P27" s="102">
        <v>110.2</v>
      </c>
      <c r="Q27" s="102">
        <v>24</v>
      </c>
      <c r="R27" s="102">
        <v>156.62</v>
      </c>
      <c r="S27" s="102">
        <v>24</v>
      </c>
      <c r="T27" s="102">
        <v>95.51</v>
      </c>
      <c r="U27" s="102">
        <v>24</v>
      </c>
      <c r="V27" s="102">
        <v>73.47</v>
      </c>
      <c r="W27" s="102">
        <v>24</v>
      </c>
      <c r="X27" s="102">
        <v>44.31</v>
      </c>
    </row>
    <row r="28" spans="1:24" ht="15.75" customHeight="1">
      <c r="A28" s="102">
        <v>25</v>
      </c>
      <c r="B28" s="102">
        <v>626.20000000000005</v>
      </c>
      <c r="C28" s="102">
        <v>25</v>
      </c>
      <c r="D28" s="102">
        <v>554.20000000000005</v>
      </c>
      <c r="E28" s="102">
        <v>25</v>
      </c>
      <c r="F28" s="102">
        <v>591.41</v>
      </c>
      <c r="G28" s="102">
        <v>25</v>
      </c>
      <c r="H28" s="102">
        <v>523.41</v>
      </c>
      <c r="I28" s="102">
        <v>25</v>
      </c>
      <c r="J28" s="102">
        <v>318.95</v>
      </c>
      <c r="K28" s="102">
        <v>25</v>
      </c>
      <c r="L28" s="102">
        <v>218.99</v>
      </c>
      <c r="M28" s="102">
        <v>25</v>
      </c>
      <c r="N28" s="102">
        <v>169.88</v>
      </c>
      <c r="O28" s="102">
        <v>25</v>
      </c>
      <c r="P28" s="102">
        <v>101.38</v>
      </c>
      <c r="Q28" s="102">
        <v>25</v>
      </c>
      <c r="R28" s="102">
        <v>147.22999999999999</v>
      </c>
      <c r="S28" s="102">
        <v>25</v>
      </c>
      <c r="T28" s="102">
        <v>87.87</v>
      </c>
      <c r="U28" s="102">
        <v>25</v>
      </c>
      <c r="V28" s="102">
        <v>67.59</v>
      </c>
      <c r="W28" s="102">
        <v>25</v>
      </c>
      <c r="X28" s="102">
        <v>39.880000000000003</v>
      </c>
    </row>
    <row r="29" spans="1:24" ht="15.75" customHeight="1">
      <c r="A29" s="102">
        <v>26</v>
      </c>
      <c r="B29" s="102">
        <v>616.80999999999995</v>
      </c>
      <c r="C29" s="102">
        <v>26</v>
      </c>
      <c r="D29" s="102">
        <v>543.12</v>
      </c>
      <c r="E29" s="102">
        <v>26</v>
      </c>
      <c r="F29" s="102">
        <v>582.54</v>
      </c>
      <c r="G29" s="102">
        <v>26</v>
      </c>
      <c r="H29" s="102">
        <v>512.95000000000005</v>
      </c>
      <c r="I29" s="102">
        <v>26</v>
      </c>
      <c r="J29" s="102">
        <v>307.77999999999997</v>
      </c>
      <c r="K29" s="102">
        <v>26</v>
      </c>
      <c r="L29" s="102">
        <v>208.04</v>
      </c>
      <c r="M29" s="102">
        <v>26</v>
      </c>
      <c r="N29" s="102">
        <v>159.68</v>
      </c>
      <c r="O29" s="102">
        <v>26</v>
      </c>
      <c r="P29" s="102">
        <v>93.27</v>
      </c>
      <c r="Q29" s="102">
        <v>26</v>
      </c>
      <c r="R29" s="102">
        <v>138.38999999999999</v>
      </c>
      <c r="S29" s="102">
        <v>26</v>
      </c>
      <c r="T29" s="102">
        <v>80.84</v>
      </c>
      <c r="U29" s="102">
        <v>26</v>
      </c>
      <c r="V29" s="102">
        <v>62.18</v>
      </c>
      <c r="W29" s="102">
        <v>26</v>
      </c>
      <c r="X29" s="102">
        <v>35.89</v>
      </c>
    </row>
    <row r="30" spans="1:24" ht="15.75" customHeight="1">
      <c r="A30" s="102">
        <v>27</v>
      </c>
      <c r="B30" s="102">
        <v>607.54999999999995</v>
      </c>
      <c r="C30" s="102">
        <v>27</v>
      </c>
      <c r="D30" s="102">
        <v>532.26</v>
      </c>
      <c r="E30" s="102">
        <v>27</v>
      </c>
      <c r="F30" s="102">
        <v>573.79999999999995</v>
      </c>
      <c r="G30" s="102">
        <v>27</v>
      </c>
      <c r="H30" s="102">
        <v>502.69</v>
      </c>
      <c r="I30" s="102">
        <v>27</v>
      </c>
      <c r="J30" s="102">
        <v>297.01</v>
      </c>
      <c r="K30" s="102">
        <v>27</v>
      </c>
      <c r="L30" s="102">
        <v>197.64</v>
      </c>
      <c r="M30" s="102">
        <v>27</v>
      </c>
      <c r="N30" s="102">
        <v>150.1</v>
      </c>
      <c r="O30" s="102">
        <v>27</v>
      </c>
      <c r="P30" s="102">
        <v>85.81</v>
      </c>
      <c r="Q30" s="102">
        <v>27</v>
      </c>
      <c r="R30" s="102">
        <v>130.09</v>
      </c>
      <c r="S30" s="102">
        <v>27</v>
      </c>
      <c r="T30" s="102">
        <v>74.37</v>
      </c>
      <c r="U30" s="102">
        <v>27</v>
      </c>
      <c r="V30" s="102">
        <v>57.21</v>
      </c>
      <c r="W30" s="102">
        <v>27</v>
      </c>
      <c r="X30" s="102">
        <v>32.31</v>
      </c>
    </row>
    <row r="31" spans="1:24" ht="15.75" customHeight="1">
      <c r="A31" s="102">
        <v>28</v>
      </c>
      <c r="B31" s="102">
        <v>598.44000000000005</v>
      </c>
      <c r="C31" s="102">
        <v>28</v>
      </c>
      <c r="D31" s="102">
        <v>521.61</v>
      </c>
      <c r="E31" s="102">
        <v>28</v>
      </c>
      <c r="F31" s="102">
        <v>565.19000000000005</v>
      </c>
      <c r="G31" s="102">
        <v>28</v>
      </c>
      <c r="H31" s="102">
        <v>492.63</v>
      </c>
      <c r="I31" s="102">
        <v>28</v>
      </c>
      <c r="J31" s="102">
        <v>286.61</v>
      </c>
      <c r="K31" s="102">
        <v>28</v>
      </c>
      <c r="L31" s="102">
        <v>187.76</v>
      </c>
      <c r="M31" s="102">
        <v>28</v>
      </c>
      <c r="N31" s="102">
        <v>141.1</v>
      </c>
      <c r="O31" s="102">
        <v>28</v>
      </c>
      <c r="P31" s="102">
        <v>78.95</v>
      </c>
      <c r="Q31" s="102">
        <v>28</v>
      </c>
      <c r="R31" s="102">
        <v>122.28</v>
      </c>
      <c r="S31" s="102">
        <v>28</v>
      </c>
      <c r="T31" s="102">
        <v>68.42</v>
      </c>
      <c r="U31" s="102">
        <v>28</v>
      </c>
      <c r="V31" s="102">
        <v>52.63</v>
      </c>
      <c r="W31" s="102">
        <v>28</v>
      </c>
      <c r="X31" s="102">
        <v>29.07</v>
      </c>
    </row>
    <row r="32" spans="1:24" ht="15.75" customHeight="1">
      <c r="A32" s="102">
        <v>29</v>
      </c>
      <c r="B32" s="102">
        <v>589.46</v>
      </c>
      <c r="C32" s="102">
        <v>29</v>
      </c>
      <c r="D32" s="102">
        <v>511.18</v>
      </c>
      <c r="E32" s="102">
        <v>29</v>
      </c>
      <c r="F32" s="102">
        <v>556.72</v>
      </c>
      <c r="G32" s="102">
        <v>29</v>
      </c>
      <c r="H32" s="102">
        <v>482.78</v>
      </c>
      <c r="I32" s="102">
        <v>29</v>
      </c>
      <c r="J32" s="102">
        <v>276.58</v>
      </c>
      <c r="K32" s="102">
        <v>29</v>
      </c>
      <c r="L32" s="102">
        <v>178.37</v>
      </c>
      <c r="M32" s="102">
        <v>29</v>
      </c>
      <c r="N32" s="102">
        <v>132.63</v>
      </c>
      <c r="O32" s="102">
        <v>29</v>
      </c>
      <c r="P32" s="102">
        <v>72.63</v>
      </c>
      <c r="Q32" s="102">
        <v>29</v>
      </c>
      <c r="R32" s="102">
        <v>114.95</v>
      </c>
      <c r="S32" s="102">
        <v>29</v>
      </c>
      <c r="T32" s="102">
        <v>62.95</v>
      </c>
      <c r="U32" s="102">
        <v>29</v>
      </c>
      <c r="V32" s="102">
        <v>48.42</v>
      </c>
      <c r="W32" s="102">
        <v>29</v>
      </c>
      <c r="X32" s="102">
        <v>26.17</v>
      </c>
    </row>
    <row r="33" spans="1:24" ht="15.75" customHeight="1">
      <c r="A33" s="102">
        <v>30</v>
      </c>
      <c r="B33" s="102">
        <v>580.62</v>
      </c>
      <c r="C33" s="102">
        <v>30</v>
      </c>
      <c r="D33" s="102">
        <v>500.95</v>
      </c>
      <c r="E33" s="102">
        <v>30</v>
      </c>
      <c r="F33" s="102">
        <v>548.36</v>
      </c>
      <c r="G33" s="102">
        <v>30</v>
      </c>
      <c r="H33" s="102">
        <v>473.12</v>
      </c>
      <c r="I33" s="102">
        <v>30</v>
      </c>
      <c r="J33" s="102">
        <v>266.89999999999998</v>
      </c>
      <c r="K33" s="102">
        <v>30</v>
      </c>
      <c r="L33" s="102">
        <v>169.45</v>
      </c>
      <c r="M33" s="102">
        <v>30</v>
      </c>
      <c r="N33" s="102">
        <v>124.67</v>
      </c>
      <c r="O33" s="102">
        <v>30</v>
      </c>
      <c r="P33" s="102">
        <v>66.819999999999993</v>
      </c>
      <c r="Q33" s="102">
        <v>30</v>
      </c>
      <c r="R33" s="102">
        <v>108.05</v>
      </c>
      <c r="S33" s="102">
        <v>30</v>
      </c>
      <c r="T33" s="102">
        <v>57.91</v>
      </c>
      <c r="U33" s="102">
        <v>30</v>
      </c>
      <c r="V33" s="102">
        <v>44.55</v>
      </c>
      <c r="W33" s="102">
        <v>30</v>
      </c>
      <c r="X33" s="102">
        <v>23.55</v>
      </c>
    </row>
    <row r="34" spans="1:24" ht="15.75" customHeight="1">
      <c r="A34" s="102">
        <v>31</v>
      </c>
      <c r="B34" s="102">
        <v>571.91</v>
      </c>
      <c r="C34" s="102">
        <v>31</v>
      </c>
      <c r="D34" s="102">
        <v>0</v>
      </c>
      <c r="E34" s="102">
        <v>31</v>
      </c>
      <c r="F34" s="102">
        <v>540.14</v>
      </c>
      <c r="G34" s="102">
        <v>31</v>
      </c>
      <c r="H34" s="102">
        <v>0</v>
      </c>
      <c r="I34" s="102">
        <v>31</v>
      </c>
      <c r="J34" s="102">
        <v>257.56</v>
      </c>
      <c r="K34" s="102">
        <v>31</v>
      </c>
      <c r="L34" s="102">
        <v>0</v>
      </c>
      <c r="M34" s="102">
        <v>31</v>
      </c>
      <c r="N34" s="102">
        <v>117.19</v>
      </c>
      <c r="O34" s="102">
        <v>31</v>
      </c>
      <c r="P34" s="102">
        <v>61.47</v>
      </c>
      <c r="Q34" s="102">
        <v>31</v>
      </c>
      <c r="R34" s="102">
        <v>101.57</v>
      </c>
      <c r="S34" s="102">
        <v>31</v>
      </c>
      <c r="T34" s="102">
        <v>53.28</v>
      </c>
      <c r="U34" s="102">
        <v>31</v>
      </c>
      <c r="V34" s="102">
        <v>40.98</v>
      </c>
      <c r="W34" s="102">
        <v>31</v>
      </c>
      <c r="X34" s="102">
        <v>21.2</v>
      </c>
    </row>
    <row r="35" spans="1:24" ht="15.75" customHeight="1">
      <c r="A35" s="102">
        <v>32</v>
      </c>
      <c r="B35" s="102">
        <v>563.33000000000004</v>
      </c>
      <c r="C35" s="102">
        <v>32</v>
      </c>
      <c r="D35" s="102">
        <v>0</v>
      </c>
      <c r="E35" s="102">
        <v>32</v>
      </c>
      <c r="F35" s="102">
        <v>532.04</v>
      </c>
      <c r="G35" s="102">
        <v>32</v>
      </c>
      <c r="H35" s="102">
        <v>0</v>
      </c>
      <c r="I35" s="102">
        <v>32</v>
      </c>
      <c r="J35" s="102">
        <v>248.55</v>
      </c>
      <c r="K35" s="102">
        <v>32</v>
      </c>
      <c r="L35" s="102">
        <v>0</v>
      </c>
      <c r="M35" s="102">
        <v>32</v>
      </c>
      <c r="N35" s="102">
        <v>110.16</v>
      </c>
      <c r="O35" s="102">
        <v>32</v>
      </c>
      <c r="P35" s="102">
        <v>56.56</v>
      </c>
      <c r="Q35" s="102">
        <v>32</v>
      </c>
      <c r="R35" s="102">
        <v>95.47</v>
      </c>
      <c r="S35" s="102">
        <v>32</v>
      </c>
      <c r="T35" s="102">
        <v>49.02</v>
      </c>
      <c r="U35" s="102">
        <v>32</v>
      </c>
      <c r="V35" s="102">
        <v>37.700000000000003</v>
      </c>
      <c r="W35" s="102">
        <v>32</v>
      </c>
      <c r="X35" s="102">
        <v>19.079999999999998</v>
      </c>
    </row>
    <row r="36" spans="1:24" ht="15.75" customHeight="1">
      <c r="A36" s="102">
        <v>33</v>
      </c>
      <c r="B36" s="102">
        <v>554.88</v>
      </c>
      <c r="C36" s="102">
        <v>33</v>
      </c>
      <c r="D36" s="102">
        <v>0</v>
      </c>
      <c r="E36" s="102">
        <v>33</v>
      </c>
      <c r="F36" s="102">
        <v>524.05999999999995</v>
      </c>
      <c r="G36" s="102">
        <v>33</v>
      </c>
      <c r="H36" s="102">
        <v>0</v>
      </c>
      <c r="I36" s="102">
        <v>33</v>
      </c>
      <c r="J36" s="102">
        <v>239.85</v>
      </c>
      <c r="K36" s="102">
        <v>33</v>
      </c>
      <c r="L36" s="102">
        <v>0</v>
      </c>
      <c r="M36" s="102">
        <v>33</v>
      </c>
      <c r="N36" s="102">
        <v>103.55</v>
      </c>
      <c r="O36" s="102">
        <v>33</v>
      </c>
      <c r="P36" s="102">
        <v>52.03</v>
      </c>
      <c r="Q36" s="102">
        <v>33</v>
      </c>
      <c r="R36" s="102">
        <v>89.74</v>
      </c>
      <c r="S36" s="102">
        <v>33</v>
      </c>
      <c r="T36" s="102">
        <v>45.09</v>
      </c>
      <c r="U36" s="102">
        <v>33</v>
      </c>
      <c r="V36" s="102">
        <v>34.69</v>
      </c>
      <c r="W36" s="102">
        <v>33</v>
      </c>
      <c r="X36" s="102">
        <v>17.170000000000002</v>
      </c>
    </row>
    <row r="37" spans="1:24" ht="15.75" customHeight="1">
      <c r="A37" s="102">
        <v>34</v>
      </c>
      <c r="B37" s="102">
        <v>546.55999999999995</v>
      </c>
      <c r="C37" s="102">
        <v>34</v>
      </c>
      <c r="D37" s="102">
        <v>0</v>
      </c>
      <c r="E37" s="102">
        <v>34</v>
      </c>
      <c r="F37" s="102">
        <v>516.20000000000005</v>
      </c>
      <c r="G37" s="102">
        <v>34</v>
      </c>
      <c r="H37" s="102">
        <v>0</v>
      </c>
      <c r="I37" s="102">
        <v>34</v>
      </c>
      <c r="J37" s="102">
        <v>231.45</v>
      </c>
      <c r="K37" s="102">
        <v>34</v>
      </c>
      <c r="L37" s="102">
        <v>0</v>
      </c>
      <c r="M37" s="102">
        <v>34</v>
      </c>
      <c r="N37" s="102">
        <v>97.34</v>
      </c>
      <c r="O37" s="102">
        <v>34</v>
      </c>
      <c r="P37" s="102">
        <v>47.87</v>
      </c>
      <c r="Q37" s="102">
        <v>34</v>
      </c>
      <c r="R37" s="102">
        <v>84.36</v>
      </c>
      <c r="S37" s="102">
        <v>34</v>
      </c>
      <c r="T37" s="102">
        <v>41.49</v>
      </c>
      <c r="U37" s="102">
        <v>34</v>
      </c>
      <c r="V37" s="102">
        <v>31.91</v>
      </c>
      <c r="W37" s="102">
        <v>34</v>
      </c>
      <c r="X37" s="102">
        <v>15.45</v>
      </c>
    </row>
    <row r="38" spans="1:24" ht="15.75" customHeight="1">
      <c r="A38" s="102">
        <v>35</v>
      </c>
      <c r="B38" s="102">
        <v>538.36</v>
      </c>
      <c r="C38" s="102">
        <v>35</v>
      </c>
      <c r="D38" s="102">
        <v>0</v>
      </c>
      <c r="E38" s="102">
        <v>35</v>
      </c>
      <c r="F38" s="102">
        <v>508.45</v>
      </c>
      <c r="G38" s="102">
        <v>35</v>
      </c>
      <c r="H38" s="102">
        <v>0</v>
      </c>
      <c r="I38" s="102">
        <v>35</v>
      </c>
      <c r="J38" s="102">
        <v>223.35</v>
      </c>
      <c r="K38" s="102">
        <v>35</v>
      </c>
      <c r="L38" s="102">
        <v>0</v>
      </c>
      <c r="M38" s="102">
        <v>35</v>
      </c>
      <c r="N38" s="102">
        <v>91.5</v>
      </c>
      <c r="O38" s="102">
        <v>35</v>
      </c>
      <c r="P38" s="102">
        <v>44.04</v>
      </c>
      <c r="Q38" s="102">
        <v>35</v>
      </c>
      <c r="R38" s="102">
        <v>79.3</v>
      </c>
      <c r="S38" s="102">
        <v>35</v>
      </c>
      <c r="T38" s="102">
        <v>38.17</v>
      </c>
      <c r="U38" s="102">
        <v>35</v>
      </c>
      <c r="V38" s="102">
        <v>29.36</v>
      </c>
      <c r="W38" s="102">
        <v>35</v>
      </c>
      <c r="X38" s="102">
        <v>13.91</v>
      </c>
    </row>
    <row r="39" spans="1:24" ht="15.75" customHeight="1">
      <c r="A39" s="102">
        <v>36</v>
      </c>
      <c r="B39" s="102">
        <v>530.29</v>
      </c>
      <c r="C39" s="102">
        <v>36</v>
      </c>
      <c r="D39" s="102">
        <v>0</v>
      </c>
      <c r="E39" s="102">
        <v>36</v>
      </c>
      <c r="F39" s="102">
        <v>500.83</v>
      </c>
      <c r="G39" s="102">
        <v>36</v>
      </c>
      <c r="H39" s="102">
        <v>0</v>
      </c>
      <c r="I39" s="102">
        <v>36</v>
      </c>
      <c r="J39" s="102">
        <v>215.53</v>
      </c>
      <c r="K39" s="102">
        <v>36</v>
      </c>
      <c r="L39" s="102">
        <v>0</v>
      </c>
      <c r="M39" s="102">
        <v>36</v>
      </c>
      <c r="N39" s="102">
        <v>86.01</v>
      </c>
      <c r="O39" s="102">
        <v>36</v>
      </c>
      <c r="P39" s="102">
        <v>40.520000000000003</v>
      </c>
      <c r="Q39" s="102">
        <v>36</v>
      </c>
      <c r="R39" s="102">
        <v>74.540000000000006</v>
      </c>
      <c r="S39" s="102">
        <v>36</v>
      </c>
      <c r="T39" s="102">
        <v>35.11</v>
      </c>
      <c r="U39" s="102">
        <v>36</v>
      </c>
      <c r="V39" s="102">
        <v>27.01</v>
      </c>
      <c r="W39" s="102">
        <v>36</v>
      </c>
      <c r="X39" s="102">
        <v>12.52</v>
      </c>
    </row>
    <row r="40" spans="1:24" ht="15.75" customHeight="1">
      <c r="A40" s="102">
        <v>37</v>
      </c>
      <c r="B40" s="102">
        <v>522.33000000000004</v>
      </c>
      <c r="C40" s="102">
        <v>37</v>
      </c>
      <c r="D40" s="102">
        <v>0</v>
      </c>
      <c r="E40" s="102">
        <v>37</v>
      </c>
      <c r="F40" s="102">
        <v>493.31</v>
      </c>
      <c r="G40" s="102">
        <v>37</v>
      </c>
      <c r="H40" s="102">
        <v>0</v>
      </c>
      <c r="I40" s="102">
        <v>37</v>
      </c>
      <c r="J40" s="102">
        <v>207.99</v>
      </c>
      <c r="K40" s="102">
        <v>37</v>
      </c>
      <c r="L40" s="102">
        <v>0</v>
      </c>
      <c r="M40" s="102">
        <v>37</v>
      </c>
      <c r="N40" s="102">
        <v>80.849999999999994</v>
      </c>
      <c r="O40" s="102">
        <v>37</v>
      </c>
      <c r="P40" s="102">
        <v>37.28</v>
      </c>
      <c r="Q40" s="102">
        <v>37</v>
      </c>
      <c r="R40" s="102">
        <v>70.069999999999993</v>
      </c>
      <c r="S40" s="102">
        <v>37</v>
      </c>
      <c r="T40" s="102">
        <v>32.31</v>
      </c>
      <c r="U40" s="102">
        <v>37</v>
      </c>
      <c r="V40" s="102">
        <v>24.85</v>
      </c>
      <c r="W40" s="102">
        <v>37</v>
      </c>
      <c r="X40" s="102">
        <v>11.26</v>
      </c>
    </row>
    <row r="41" spans="1:24" ht="15.75" customHeight="1">
      <c r="A41" s="102">
        <v>38</v>
      </c>
      <c r="B41" s="102">
        <v>514.5</v>
      </c>
      <c r="C41" s="102">
        <v>38</v>
      </c>
      <c r="D41" s="102">
        <v>0</v>
      </c>
      <c r="E41" s="102">
        <v>38</v>
      </c>
      <c r="F41" s="102">
        <v>485.91</v>
      </c>
      <c r="G41" s="102">
        <v>38</v>
      </c>
      <c r="H41" s="102">
        <v>0</v>
      </c>
      <c r="I41" s="102">
        <v>38</v>
      </c>
      <c r="J41" s="102">
        <v>200.71</v>
      </c>
      <c r="K41" s="102">
        <v>38</v>
      </c>
      <c r="L41" s="102">
        <v>0</v>
      </c>
      <c r="M41" s="102">
        <v>38</v>
      </c>
      <c r="N41" s="102">
        <v>76</v>
      </c>
      <c r="O41" s="102">
        <v>38</v>
      </c>
      <c r="P41" s="102">
        <v>34.29</v>
      </c>
      <c r="Q41" s="102">
        <v>38</v>
      </c>
      <c r="R41" s="102">
        <v>65.86</v>
      </c>
      <c r="S41" s="102">
        <v>38</v>
      </c>
      <c r="T41" s="102">
        <v>29.72</v>
      </c>
      <c r="U41" s="102">
        <v>38</v>
      </c>
      <c r="V41" s="102">
        <v>22.86</v>
      </c>
      <c r="W41" s="102">
        <v>38</v>
      </c>
      <c r="X41" s="102">
        <v>10.14</v>
      </c>
    </row>
    <row r="42" spans="1:24" ht="15.75" customHeight="1">
      <c r="A42" s="102">
        <v>39</v>
      </c>
      <c r="B42" s="102">
        <v>506.78</v>
      </c>
      <c r="C42" s="102">
        <v>39</v>
      </c>
      <c r="D42" s="102">
        <v>0</v>
      </c>
      <c r="E42" s="102">
        <v>39</v>
      </c>
      <c r="F42" s="102">
        <v>478.63</v>
      </c>
      <c r="G42" s="102">
        <v>39</v>
      </c>
      <c r="H42" s="102">
        <v>0</v>
      </c>
      <c r="I42" s="102">
        <v>39</v>
      </c>
      <c r="J42" s="102">
        <v>193.69</v>
      </c>
      <c r="K42" s="102">
        <v>39</v>
      </c>
      <c r="L42" s="102">
        <v>0</v>
      </c>
      <c r="M42" s="102">
        <v>39</v>
      </c>
      <c r="N42" s="102">
        <v>71.44</v>
      </c>
      <c r="O42" s="102">
        <v>39</v>
      </c>
      <c r="P42" s="102">
        <v>31.55</v>
      </c>
      <c r="Q42" s="102">
        <v>39</v>
      </c>
      <c r="R42" s="102">
        <v>61.91</v>
      </c>
      <c r="S42" s="102">
        <v>39</v>
      </c>
      <c r="T42" s="102">
        <v>27.34</v>
      </c>
      <c r="U42" s="102">
        <v>39</v>
      </c>
      <c r="V42" s="102">
        <v>21.03</v>
      </c>
      <c r="W42" s="102">
        <v>39</v>
      </c>
      <c r="X42" s="102">
        <v>9.1199999999999992</v>
      </c>
    </row>
    <row r="43" spans="1:24" ht="15.75" customHeight="1">
      <c r="A43" s="102">
        <v>40</v>
      </c>
      <c r="B43" s="102">
        <v>499.18</v>
      </c>
      <c r="C43" s="102">
        <v>40</v>
      </c>
      <c r="D43" s="102">
        <v>0</v>
      </c>
      <c r="E43" s="102">
        <v>40</v>
      </c>
      <c r="F43" s="102">
        <v>471.45</v>
      </c>
      <c r="G43" s="102">
        <v>40</v>
      </c>
      <c r="H43" s="102">
        <v>0</v>
      </c>
      <c r="I43" s="102">
        <v>40</v>
      </c>
      <c r="J43" s="102">
        <v>186.91</v>
      </c>
      <c r="K43" s="102">
        <v>40</v>
      </c>
      <c r="L43" s="102">
        <v>0</v>
      </c>
      <c r="M43" s="102">
        <v>40</v>
      </c>
      <c r="N43" s="102">
        <v>67.150000000000006</v>
      </c>
      <c r="O43" s="102">
        <v>40</v>
      </c>
      <c r="P43" s="102">
        <v>29.03</v>
      </c>
      <c r="Q43" s="102">
        <v>40</v>
      </c>
      <c r="R43" s="102">
        <v>58.2</v>
      </c>
      <c r="S43" s="102">
        <v>40</v>
      </c>
      <c r="T43" s="102">
        <v>25.16</v>
      </c>
      <c r="U43" s="102">
        <v>40</v>
      </c>
      <c r="V43" s="102">
        <v>19.350000000000001</v>
      </c>
      <c r="W43" s="102">
        <v>40</v>
      </c>
      <c r="X43" s="102">
        <v>8.2100000000000009</v>
      </c>
    </row>
    <row r="44" spans="1:24" ht="15.75" customHeight="1">
      <c r="A44" s="102">
        <v>41</v>
      </c>
      <c r="B44" s="102">
        <v>0</v>
      </c>
      <c r="C44" s="102">
        <v>41</v>
      </c>
      <c r="D44" s="102">
        <v>0</v>
      </c>
      <c r="E44" s="102">
        <v>41</v>
      </c>
      <c r="F44" s="102">
        <v>0</v>
      </c>
      <c r="G44" s="102">
        <v>41</v>
      </c>
      <c r="H44" s="102">
        <v>0</v>
      </c>
      <c r="I44" s="102">
        <v>41</v>
      </c>
      <c r="J44" s="102">
        <v>0</v>
      </c>
      <c r="K44" s="102">
        <v>41</v>
      </c>
      <c r="L44" s="102">
        <v>0</v>
      </c>
      <c r="M44" s="102">
        <v>41</v>
      </c>
      <c r="N44" s="102">
        <v>0</v>
      </c>
      <c r="O44" s="102">
        <v>41</v>
      </c>
      <c r="P44" s="102">
        <v>0</v>
      </c>
      <c r="Q44" s="102">
        <v>41</v>
      </c>
      <c r="R44" s="102">
        <v>54.71</v>
      </c>
      <c r="S44" s="102">
        <v>41</v>
      </c>
      <c r="T44" s="102">
        <v>24.08</v>
      </c>
      <c r="U44" s="102">
        <v>41</v>
      </c>
      <c r="V44" s="102">
        <v>17.8</v>
      </c>
      <c r="W44" s="102">
        <v>41</v>
      </c>
      <c r="X44" s="102">
        <v>0</v>
      </c>
    </row>
    <row r="45" spans="1:24" ht="15.75" customHeight="1">
      <c r="A45" s="102">
        <v>42</v>
      </c>
      <c r="B45" s="102">
        <v>0</v>
      </c>
      <c r="C45" s="102">
        <v>42</v>
      </c>
      <c r="D45" s="102">
        <v>0</v>
      </c>
      <c r="E45" s="102">
        <v>42</v>
      </c>
      <c r="F45" s="102">
        <v>0</v>
      </c>
      <c r="G45" s="102">
        <v>42</v>
      </c>
      <c r="H45" s="102">
        <v>0</v>
      </c>
      <c r="I45" s="102">
        <v>42</v>
      </c>
      <c r="J45" s="102">
        <v>0</v>
      </c>
      <c r="K45" s="102">
        <v>42</v>
      </c>
      <c r="L45" s="102">
        <v>0</v>
      </c>
      <c r="M45" s="102">
        <v>42</v>
      </c>
      <c r="N45" s="102">
        <v>0</v>
      </c>
      <c r="O45" s="102">
        <v>42</v>
      </c>
      <c r="P45" s="102">
        <v>0</v>
      </c>
      <c r="Q45" s="102">
        <v>42</v>
      </c>
      <c r="R45" s="102">
        <v>51.42</v>
      </c>
      <c r="S45" s="102">
        <v>42</v>
      </c>
      <c r="T45" s="102">
        <v>23</v>
      </c>
      <c r="U45" s="102">
        <v>42</v>
      </c>
      <c r="V45" s="102">
        <v>16.38</v>
      </c>
      <c r="W45" s="102">
        <v>42</v>
      </c>
      <c r="X45" s="102">
        <v>0</v>
      </c>
    </row>
    <row r="46" spans="1:24" ht="15.75" customHeight="1">
      <c r="A46" s="102">
        <v>43</v>
      </c>
      <c r="B46" s="102">
        <v>0</v>
      </c>
      <c r="C46" s="102">
        <v>43</v>
      </c>
      <c r="D46" s="102">
        <v>0</v>
      </c>
      <c r="E46" s="102">
        <v>43</v>
      </c>
      <c r="F46" s="102">
        <v>0</v>
      </c>
      <c r="G46" s="102">
        <v>43</v>
      </c>
      <c r="H46" s="102">
        <v>0</v>
      </c>
      <c r="I46" s="102">
        <v>43</v>
      </c>
      <c r="J46" s="102">
        <v>0</v>
      </c>
      <c r="K46" s="102">
        <v>43</v>
      </c>
      <c r="L46" s="102">
        <v>0</v>
      </c>
      <c r="M46" s="102">
        <v>43</v>
      </c>
      <c r="N46" s="102">
        <v>0</v>
      </c>
      <c r="O46" s="102">
        <v>43</v>
      </c>
      <c r="P46" s="102">
        <v>0</v>
      </c>
      <c r="Q46" s="102">
        <v>43</v>
      </c>
      <c r="R46" s="102">
        <v>48.34</v>
      </c>
      <c r="S46" s="102">
        <v>43</v>
      </c>
      <c r="T46" s="102">
        <v>21.92</v>
      </c>
      <c r="U46" s="102">
        <v>43</v>
      </c>
      <c r="V46" s="102">
        <v>15.07</v>
      </c>
      <c r="W46" s="102">
        <v>43</v>
      </c>
      <c r="X46" s="102">
        <v>0</v>
      </c>
    </row>
    <row r="47" spans="1:24" ht="15.75" customHeight="1">
      <c r="A47" s="102">
        <v>44</v>
      </c>
      <c r="B47" s="102">
        <v>0</v>
      </c>
      <c r="C47" s="102">
        <v>44</v>
      </c>
      <c r="D47" s="102">
        <v>0</v>
      </c>
      <c r="E47" s="102">
        <v>44</v>
      </c>
      <c r="F47" s="102">
        <v>0</v>
      </c>
      <c r="G47" s="102">
        <v>44</v>
      </c>
      <c r="H47" s="102">
        <v>0</v>
      </c>
      <c r="I47" s="102">
        <v>44</v>
      </c>
      <c r="J47" s="102">
        <v>0</v>
      </c>
      <c r="K47" s="102">
        <v>44</v>
      </c>
      <c r="L47" s="102">
        <v>0</v>
      </c>
      <c r="M47" s="102">
        <v>44</v>
      </c>
      <c r="N47" s="102">
        <v>0</v>
      </c>
      <c r="O47" s="102">
        <v>44</v>
      </c>
      <c r="P47" s="102">
        <v>0</v>
      </c>
      <c r="Q47" s="102">
        <v>44</v>
      </c>
      <c r="R47" s="102">
        <v>45.44</v>
      </c>
      <c r="S47" s="102">
        <v>44</v>
      </c>
      <c r="T47" s="102">
        <v>20.84</v>
      </c>
      <c r="U47" s="102">
        <v>44</v>
      </c>
      <c r="V47" s="102">
        <v>13.86</v>
      </c>
      <c r="W47" s="102">
        <v>44</v>
      </c>
      <c r="X47" s="102">
        <v>0</v>
      </c>
    </row>
    <row r="48" spans="1:24" ht="15.75" customHeight="1">
      <c r="A48" s="102">
        <v>45</v>
      </c>
      <c r="B48" s="102">
        <v>0</v>
      </c>
      <c r="C48" s="102">
        <v>45</v>
      </c>
      <c r="D48" s="102">
        <v>0</v>
      </c>
      <c r="E48" s="102">
        <v>45</v>
      </c>
      <c r="F48" s="102">
        <v>0</v>
      </c>
      <c r="G48" s="102">
        <v>45</v>
      </c>
      <c r="H48" s="102">
        <v>0</v>
      </c>
      <c r="I48" s="102">
        <v>45</v>
      </c>
      <c r="J48" s="102">
        <v>0</v>
      </c>
      <c r="K48" s="102">
        <v>45</v>
      </c>
      <c r="L48" s="102">
        <v>0</v>
      </c>
      <c r="M48" s="102">
        <v>45</v>
      </c>
      <c r="N48" s="102">
        <v>0</v>
      </c>
      <c r="O48" s="102">
        <v>45</v>
      </c>
      <c r="P48" s="102">
        <v>0</v>
      </c>
      <c r="Q48" s="102">
        <v>45</v>
      </c>
      <c r="R48" s="102">
        <v>42.71</v>
      </c>
      <c r="S48" s="102">
        <v>45</v>
      </c>
      <c r="T48" s="102">
        <v>19.739999999999998</v>
      </c>
      <c r="U48" s="102">
        <v>45</v>
      </c>
      <c r="V48" s="102">
        <v>12.75</v>
      </c>
      <c r="W48" s="102">
        <v>45</v>
      </c>
      <c r="X48" s="102">
        <v>0</v>
      </c>
    </row>
    <row r="49" spans="1:24" ht="15.75" customHeight="1">
      <c r="A49" s="102">
        <v>46</v>
      </c>
      <c r="B49" s="102">
        <v>0</v>
      </c>
      <c r="C49" s="102">
        <v>46</v>
      </c>
      <c r="D49" s="102">
        <v>0</v>
      </c>
      <c r="E49" s="102">
        <v>46</v>
      </c>
      <c r="F49" s="102">
        <v>0</v>
      </c>
      <c r="G49" s="102">
        <v>46</v>
      </c>
      <c r="H49" s="102">
        <v>0</v>
      </c>
      <c r="I49" s="102">
        <v>46</v>
      </c>
      <c r="J49" s="102">
        <v>0</v>
      </c>
      <c r="K49" s="102">
        <v>46</v>
      </c>
      <c r="L49" s="102">
        <v>0</v>
      </c>
      <c r="M49" s="102">
        <v>46</v>
      </c>
      <c r="N49" s="102">
        <v>0</v>
      </c>
      <c r="O49" s="102">
        <v>46</v>
      </c>
      <c r="P49" s="102">
        <v>0</v>
      </c>
      <c r="Q49" s="102">
        <v>46</v>
      </c>
      <c r="R49" s="102">
        <v>40.15</v>
      </c>
      <c r="S49" s="102">
        <v>46</v>
      </c>
      <c r="T49" s="102">
        <v>18.68</v>
      </c>
      <c r="U49" s="102">
        <v>46</v>
      </c>
      <c r="V49" s="102">
        <v>11.73</v>
      </c>
      <c r="W49" s="102">
        <v>46</v>
      </c>
      <c r="X49" s="102">
        <v>0</v>
      </c>
    </row>
    <row r="50" spans="1:24" ht="15.75" customHeight="1">
      <c r="A50" s="102">
        <v>47</v>
      </c>
      <c r="B50" s="102">
        <v>0</v>
      </c>
      <c r="C50" s="102">
        <v>47</v>
      </c>
      <c r="D50" s="102">
        <v>0</v>
      </c>
      <c r="E50" s="102">
        <v>47</v>
      </c>
      <c r="F50" s="102">
        <v>0</v>
      </c>
      <c r="G50" s="102">
        <v>47</v>
      </c>
      <c r="H50" s="102">
        <v>0</v>
      </c>
      <c r="I50" s="102">
        <v>47</v>
      </c>
      <c r="J50" s="102">
        <v>0</v>
      </c>
      <c r="K50" s="102">
        <v>47</v>
      </c>
      <c r="L50" s="102">
        <v>0</v>
      </c>
      <c r="M50" s="102">
        <v>47</v>
      </c>
      <c r="N50" s="102">
        <v>0</v>
      </c>
      <c r="O50" s="102">
        <v>47</v>
      </c>
      <c r="P50" s="102">
        <v>0</v>
      </c>
      <c r="Q50" s="102">
        <v>47</v>
      </c>
      <c r="R50" s="102">
        <v>37.74</v>
      </c>
      <c r="S50" s="102">
        <v>47</v>
      </c>
      <c r="T50" s="102">
        <v>17.600000000000001</v>
      </c>
      <c r="U50" s="102">
        <v>47</v>
      </c>
      <c r="V50" s="102">
        <v>10.79</v>
      </c>
      <c r="W50" s="102">
        <v>47</v>
      </c>
      <c r="X50" s="102">
        <v>0</v>
      </c>
    </row>
    <row r="51" spans="1:24" ht="15.75" customHeight="1">
      <c r="A51" s="102">
        <v>48</v>
      </c>
      <c r="B51" s="102">
        <v>0</v>
      </c>
      <c r="C51" s="102">
        <v>48</v>
      </c>
      <c r="D51" s="102">
        <v>0</v>
      </c>
      <c r="E51" s="102">
        <v>48</v>
      </c>
      <c r="F51" s="102">
        <v>0</v>
      </c>
      <c r="G51" s="102">
        <v>48</v>
      </c>
      <c r="H51" s="102">
        <v>0</v>
      </c>
      <c r="I51" s="102">
        <v>48</v>
      </c>
      <c r="J51" s="102">
        <v>0</v>
      </c>
      <c r="K51" s="102">
        <v>48</v>
      </c>
      <c r="L51" s="102">
        <v>0</v>
      </c>
      <c r="M51" s="102">
        <v>48</v>
      </c>
      <c r="N51" s="102">
        <v>0</v>
      </c>
      <c r="O51" s="102">
        <v>48</v>
      </c>
      <c r="P51" s="102">
        <v>0</v>
      </c>
      <c r="Q51" s="102">
        <v>48</v>
      </c>
      <c r="R51" s="102">
        <v>35.479999999999997</v>
      </c>
      <c r="S51" s="102">
        <v>48</v>
      </c>
      <c r="T51" s="102">
        <v>16.52</v>
      </c>
      <c r="U51" s="102">
        <v>48</v>
      </c>
      <c r="V51" s="102">
        <v>9.93</v>
      </c>
      <c r="W51" s="102">
        <v>48</v>
      </c>
      <c r="X51" s="102">
        <v>0</v>
      </c>
    </row>
    <row r="52" spans="1:24" ht="15.75" customHeight="1">
      <c r="A52" s="102">
        <v>49</v>
      </c>
      <c r="B52" s="102">
        <v>0</v>
      </c>
      <c r="C52" s="102">
        <v>49</v>
      </c>
      <c r="D52" s="102">
        <v>0</v>
      </c>
      <c r="E52" s="102">
        <v>49</v>
      </c>
      <c r="F52" s="102">
        <v>0</v>
      </c>
      <c r="G52" s="102">
        <v>49</v>
      </c>
      <c r="H52" s="102">
        <v>0</v>
      </c>
      <c r="I52" s="102">
        <v>49</v>
      </c>
      <c r="J52" s="102">
        <v>0</v>
      </c>
      <c r="K52" s="102">
        <v>49</v>
      </c>
      <c r="L52" s="102">
        <v>0</v>
      </c>
      <c r="M52" s="102">
        <v>49</v>
      </c>
      <c r="N52" s="102">
        <v>0</v>
      </c>
      <c r="O52" s="102">
        <v>49</v>
      </c>
      <c r="P52" s="102">
        <v>0</v>
      </c>
      <c r="Q52" s="102">
        <v>49</v>
      </c>
      <c r="R52" s="102">
        <v>33.35</v>
      </c>
      <c r="S52" s="102">
        <v>49</v>
      </c>
      <c r="T52" s="102">
        <v>15.44</v>
      </c>
      <c r="U52" s="102">
        <v>49</v>
      </c>
      <c r="V52" s="102">
        <v>9.14</v>
      </c>
      <c r="W52" s="102">
        <v>49</v>
      </c>
      <c r="X52" s="102">
        <v>0</v>
      </c>
    </row>
    <row r="53" spans="1:24" ht="15.75" customHeight="1">
      <c r="A53" s="102">
        <v>50</v>
      </c>
      <c r="B53" s="102">
        <v>0</v>
      </c>
      <c r="C53" s="102">
        <v>50</v>
      </c>
      <c r="D53" s="102">
        <v>0</v>
      </c>
      <c r="E53" s="102">
        <v>50</v>
      </c>
      <c r="F53" s="102">
        <v>0</v>
      </c>
      <c r="G53" s="102">
        <v>50</v>
      </c>
      <c r="H53" s="102">
        <v>0</v>
      </c>
      <c r="I53" s="102">
        <v>50</v>
      </c>
      <c r="J53" s="102">
        <v>0</v>
      </c>
      <c r="K53" s="102">
        <v>50</v>
      </c>
      <c r="L53" s="102">
        <v>0</v>
      </c>
      <c r="M53" s="102">
        <v>50</v>
      </c>
      <c r="N53" s="102">
        <v>0</v>
      </c>
      <c r="O53" s="102">
        <v>50</v>
      </c>
      <c r="P53" s="102">
        <v>0</v>
      </c>
      <c r="Q53" s="102">
        <v>50</v>
      </c>
      <c r="R53" s="102">
        <v>31.35</v>
      </c>
      <c r="S53" s="102">
        <v>50</v>
      </c>
      <c r="T53" s="102">
        <v>14.36</v>
      </c>
      <c r="U53" s="102">
        <v>50</v>
      </c>
      <c r="V53" s="102">
        <v>8.41</v>
      </c>
      <c r="W53" s="102">
        <v>50</v>
      </c>
      <c r="X53" s="102">
        <v>0</v>
      </c>
    </row>
    <row r="54" spans="1:24" ht="15.75" customHeight="1">
      <c r="A54" s="102">
        <v>51</v>
      </c>
      <c r="B54" s="102">
        <v>0</v>
      </c>
      <c r="C54" s="102">
        <v>51</v>
      </c>
      <c r="D54" s="102">
        <v>0</v>
      </c>
      <c r="E54" s="102">
        <v>51</v>
      </c>
      <c r="F54" s="102">
        <v>0</v>
      </c>
      <c r="G54" s="102">
        <v>51</v>
      </c>
      <c r="H54" s="102">
        <v>0</v>
      </c>
      <c r="I54" s="102">
        <v>51</v>
      </c>
      <c r="J54" s="102">
        <v>0</v>
      </c>
      <c r="K54" s="102">
        <v>51</v>
      </c>
      <c r="L54" s="102">
        <v>0</v>
      </c>
      <c r="M54" s="102">
        <v>51</v>
      </c>
      <c r="N54" s="102">
        <v>0</v>
      </c>
      <c r="O54" s="102">
        <v>51</v>
      </c>
      <c r="P54" s="102">
        <v>0</v>
      </c>
      <c r="Q54" s="102">
        <v>51</v>
      </c>
      <c r="R54" s="102">
        <v>29.46</v>
      </c>
      <c r="S54" s="102">
        <v>51</v>
      </c>
      <c r="T54" s="102">
        <v>13.28</v>
      </c>
      <c r="U54" s="102">
        <v>51</v>
      </c>
      <c r="V54" s="102">
        <v>7.73</v>
      </c>
      <c r="W54" s="102">
        <v>51</v>
      </c>
      <c r="X54" s="102">
        <v>0</v>
      </c>
    </row>
    <row r="55" spans="1:24" ht="15.75" customHeight="1">
      <c r="A55" s="102">
        <v>52</v>
      </c>
      <c r="B55" s="102">
        <v>0</v>
      </c>
      <c r="C55" s="102">
        <v>52</v>
      </c>
      <c r="D55" s="102">
        <v>0</v>
      </c>
      <c r="E55" s="102">
        <v>52</v>
      </c>
      <c r="F55" s="102">
        <v>0</v>
      </c>
      <c r="G55" s="102">
        <v>52</v>
      </c>
      <c r="H55" s="102">
        <v>0</v>
      </c>
      <c r="I55" s="102">
        <v>52</v>
      </c>
      <c r="J55" s="102">
        <v>0</v>
      </c>
      <c r="K55" s="102">
        <v>52</v>
      </c>
      <c r="L55" s="102">
        <v>0</v>
      </c>
      <c r="M55" s="102">
        <v>52</v>
      </c>
      <c r="N55" s="102">
        <v>0</v>
      </c>
      <c r="O55" s="102">
        <v>52</v>
      </c>
      <c r="P55" s="102">
        <v>0</v>
      </c>
      <c r="Q55" s="102">
        <v>52</v>
      </c>
      <c r="R55" s="102">
        <v>29.46</v>
      </c>
      <c r="S55" s="102">
        <v>52</v>
      </c>
      <c r="T55" s="102">
        <v>12.2</v>
      </c>
      <c r="U55" s="102">
        <v>52</v>
      </c>
      <c r="V55" s="102">
        <v>7.11</v>
      </c>
      <c r="W55" s="102">
        <v>52</v>
      </c>
      <c r="X55" s="102">
        <v>0</v>
      </c>
    </row>
    <row r="56" spans="1:24" ht="15.75" customHeight="1">
      <c r="A56" s="102">
        <v>53</v>
      </c>
      <c r="B56" s="102">
        <v>0</v>
      </c>
      <c r="C56" s="102">
        <v>53</v>
      </c>
      <c r="D56" s="102">
        <v>0</v>
      </c>
      <c r="E56" s="102">
        <v>53</v>
      </c>
      <c r="F56" s="102">
        <v>0</v>
      </c>
      <c r="G56" s="102">
        <v>53</v>
      </c>
      <c r="H56" s="102">
        <v>0</v>
      </c>
      <c r="I56" s="102">
        <v>53</v>
      </c>
      <c r="J56" s="102">
        <v>0</v>
      </c>
      <c r="K56" s="102">
        <v>53</v>
      </c>
      <c r="L56" s="102">
        <v>0</v>
      </c>
      <c r="M56" s="102">
        <v>53</v>
      </c>
      <c r="N56" s="102">
        <v>0</v>
      </c>
      <c r="O56" s="102">
        <v>53</v>
      </c>
      <c r="P56" s="102">
        <v>0</v>
      </c>
      <c r="Q56" s="102">
        <v>53</v>
      </c>
      <c r="R56" s="102">
        <v>27.7</v>
      </c>
      <c r="S56" s="102">
        <v>53</v>
      </c>
      <c r="T56" s="102">
        <v>11.12</v>
      </c>
      <c r="U56" s="102">
        <v>53</v>
      </c>
      <c r="V56" s="102">
        <v>6.55</v>
      </c>
      <c r="W56" s="102">
        <v>53</v>
      </c>
      <c r="X56" s="102">
        <v>0</v>
      </c>
    </row>
    <row r="57" spans="1:24" ht="15.75" customHeight="1">
      <c r="A57" s="102">
        <v>54</v>
      </c>
      <c r="B57" s="102">
        <v>0</v>
      </c>
      <c r="C57" s="102">
        <v>54</v>
      </c>
      <c r="D57" s="102">
        <v>0</v>
      </c>
      <c r="E57" s="102">
        <v>54</v>
      </c>
      <c r="F57" s="102">
        <v>0</v>
      </c>
      <c r="G57" s="102">
        <v>54</v>
      </c>
      <c r="H57" s="102">
        <v>0</v>
      </c>
      <c r="I57" s="102">
        <v>54</v>
      </c>
      <c r="J57" s="102">
        <v>0</v>
      </c>
      <c r="K57" s="102">
        <v>54</v>
      </c>
      <c r="L57" s="102">
        <v>0</v>
      </c>
      <c r="M57" s="102">
        <v>54</v>
      </c>
      <c r="N57" s="102">
        <v>0</v>
      </c>
      <c r="O57" s="102">
        <v>54</v>
      </c>
      <c r="P57" s="102">
        <v>0</v>
      </c>
      <c r="Q57" s="102">
        <v>54</v>
      </c>
      <c r="R57" s="102">
        <v>26.04</v>
      </c>
      <c r="S57" s="102">
        <v>54</v>
      </c>
      <c r="T57" s="102">
        <v>10.039999999999999</v>
      </c>
      <c r="U57" s="102">
        <v>54</v>
      </c>
      <c r="V57" s="102">
        <v>6.02</v>
      </c>
      <c r="W57" s="102">
        <v>54</v>
      </c>
      <c r="X57" s="102">
        <v>0</v>
      </c>
    </row>
    <row r="58" spans="1:24" ht="15.75" customHeight="1">
      <c r="A58" s="102">
        <v>55</v>
      </c>
      <c r="B58" s="102">
        <v>0</v>
      </c>
      <c r="C58" s="102">
        <v>55</v>
      </c>
      <c r="D58" s="102">
        <v>0</v>
      </c>
      <c r="E58" s="102">
        <v>55</v>
      </c>
      <c r="F58" s="102">
        <v>0</v>
      </c>
      <c r="G58" s="102">
        <v>55</v>
      </c>
      <c r="H58" s="102">
        <v>0</v>
      </c>
      <c r="I58" s="102">
        <v>55</v>
      </c>
      <c r="J58" s="102">
        <v>0</v>
      </c>
      <c r="K58" s="102">
        <v>55</v>
      </c>
      <c r="L58" s="102">
        <v>0</v>
      </c>
      <c r="M58" s="102">
        <v>55</v>
      </c>
      <c r="N58" s="102">
        <v>0</v>
      </c>
      <c r="O58" s="102">
        <v>55</v>
      </c>
      <c r="P58" s="102">
        <v>0</v>
      </c>
      <c r="Q58" s="102">
        <v>55</v>
      </c>
      <c r="R58" s="102">
        <v>23</v>
      </c>
      <c r="S58" s="102">
        <v>55</v>
      </c>
      <c r="T58" s="102">
        <v>8.94</v>
      </c>
      <c r="U58" s="102">
        <v>55</v>
      </c>
      <c r="V58" s="102">
        <v>5.54</v>
      </c>
      <c r="W58" s="102">
        <v>55</v>
      </c>
      <c r="X58" s="102">
        <v>0</v>
      </c>
    </row>
    <row r="59" spans="1:24" ht="15.75" customHeight="1">
      <c r="A59" s="102">
        <v>56</v>
      </c>
      <c r="B59" s="102">
        <v>0</v>
      </c>
      <c r="C59" s="102">
        <v>56</v>
      </c>
      <c r="D59" s="102">
        <v>0</v>
      </c>
      <c r="E59" s="102">
        <v>56</v>
      </c>
      <c r="F59" s="102">
        <v>0</v>
      </c>
      <c r="G59" s="102">
        <v>56</v>
      </c>
      <c r="H59" s="102">
        <v>0</v>
      </c>
      <c r="I59" s="102">
        <v>56</v>
      </c>
      <c r="J59" s="102">
        <v>0</v>
      </c>
      <c r="K59" s="102">
        <v>56</v>
      </c>
      <c r="L59" s="102">
        <v>0</v>
      </c>
      <c r="M59" s="102">
        <v>56</v>
      </c>
      <c r="N59" s="102">
        <v>0</v>
      </c>
      <c r="O59" s="102">
        <v>56</v>
      </c>
      <c r="P59" s="102">
        <v>0</v>
      </c>
      <c r="Q59" s="102">
        <v>56</v>
      </c>
      <c r="R59" s="102">
        <v>21.62</v>
      </c>
      <c r="S59" s="102">
        <v>56</v>
      </c>
      <c r="T59" s="102">
        <v>7.88</v>
      </c>
      <c r="U59" s="102">
        <v>56</v>
      </c>
      <c r="V59" s="102">
        <v>5.0999999999999996</v>
      </c>
      <c r="W59" s="102">
        <v>56</v>
      </c>
      <c r="X59" s="102">
        <v>0</v>
      </c>
    </row>
    <row r="60" spans="1:24" ht="15.75" customHeight="1">
      <c r="A60" s="102">
        <v>57</v>
      </c>
      <c r="B60" s="102">
        <v>0</v>
      </c>
      <c r="C60" s="102">
        <v>57</v>
      </c>
      <c r="D60" s="102">
        <v>0</v>
      </c>
      <c r="E60" s="102">
        <v>57</v>
      </c>
      <c r="F60" s="102">
        <v>0</v>
      </c>
      <c r="G60" s="102">
        <v>57</v>
      </c>
      <c r="H60" s="102">
        <v>0</v>
      </c>
      <c r="I60" s="102">
        <v>57</v>
      </c>
      <c r="J60" s="102">
        <v>0</v>
      </c>
      <c r="K60" s="102">
        <v>57</v>
      </c>
      <c r="L60" s="102">
        <v>0</v>
      </c>
      <c r="M60" s="102">
        <v>57</v>
      </c>
      <c r="N60" s="102">
        <v>0</v>
      </c>
      <c r="O60" s="102">
        <v>57</v>
      </c>
      <c r="P60" s="102">
        <v>0</v>
      </c>
      <c r="Q60" s="102">
        <v>57</v>
      </c>
      <c r="R60" s="102">
        <v>20.329999999999998</v>
      </c>
      <c r="S60" s="102">
        <v>57</v>
      </c>
      <c r="T60" s="102">
        <v>6.8</v>
      </c>
      <c r="U60" s="102">
        <v>57</v>
      </c>
      <c r="V60" s="102">
        <v>4.6900000000000004</v>
      </c>
      <c r="W60" s="102">
        <v>57</v>
      </c>
      <c r="X60" s="102">
        <v>0</v>
      </c>
    </row>
    <row r="61" spans="1:24" ht="15.75" customHeight="1">
      <c r="A61" s="102">
        <v>58</v>
      </c>
      <c r="B61" s="102">
        <v>0</v>
      </c>
      <c r="C61" s="102">
        <v>58</v>
      </c>
      <c r="D61" s="102">
        <v>0</v>
      </c>
      <c r="E61" s="102">
        <v>58</v>
      </c>
      <c r="F61" s="102">
        <v>0</v>
      </c>
      <c r="G61" s="102">
        <v>58</v>
      </c>
      <c r="H61" s="102">
        <v>0</v>
      </c>
      <c r="I61" s="102">
        <v>58</v>
      </c>
      <c r="J61" s="102">
        <v>0</v>
      </c>
      <c r="K61" s="102">
        <v>58</v>
      </c>
      <c r="L61" s="102">
        <v>0</v>
      </c>
      <c r="M61" s="102">
        <v>58</v>
      </c>
      <c r="N61" s="102">
        <v>0</v>
      </c>
      <c r="O61" s="102">
        <v>58</v>
      </c>
      <c r="P61" s="102">
        <v>0</v>
      </c>
      <c r="Q61" s="102">
        <v>58</v>
      </c>
      <c r="R61" s="102">
        <v>19.11</v>
      </c>
      <c r="S61" s="102">
        <v>58</v>
      </c>
      <c r="T61" s="102">
        <v>5.72</v>
      </c>
      <c r="U61" s="102">
        <v>58</v>
      </c>
      <c r="V61" s="102">
        <v>4.3099999999999996</v>
      </c>
      <c r="W61" s="102">
        <v>58</v>
      </c>
      <c r="X61" s="102">
        <v>0</v>
      </c>
    </row>
    <row r="62" spans="1:24" ht="15.75" customHeight="1">
      <c r="A62" s="102">
        <v>59</v>
      </c>
      <c r="B62" s="102">
        <v>0</v>
      </c>
      <c r="C62" s="102">
        <v>59</v>
      </c>
      <c r="D62" s="102">
        <v>0</v>
      </c>
      <c r="E62" s="102">
        <v>59</v>
      </c>
      <c r="F62" s="102">
        <v>0</v>
      </c>
      <c r="G62" s="102">
        <v>59</v>
      </c>
      <c r="H62" s="102">
        <v>0</v>
      </c>
      <c r="I62" s="102">
        <v>59</v>
      </c>
      <c r="J62" s="102">
        <v>0</v>
      </c>
      <c r="K62" s="102">
        <v>59</v>
      </c>
      <c r="L62" s="102">
        <v>0</v>
      </c>
      <c r="M62" s="102">
        <v>59</v>
      </c>
      <c r="N62" s="102">
        <v>0</v>
      </c>
      <c r="O62" s="102">
        <v>59</v>
      </c>
      <c r="P62" s="102">
        <v>0</v>
      </c>
      <c r="Q62" s="102">
        <v>59</v>
      </c>
      <c r="R62" s="102">
        <v>17.96</v>
      </c>
      <c r="S62" s="102">
        <v>59</v>
      </c>
      <c r="T62" s="102">
        <v>4.6399999999999997</v>
      </c>
      <c r="U62" s="102">
        <v>59</v>
      </c>
      <c r="V62" s="102">
        <v>3.97</v>
      </c>
      <c r="W62" s="102">
        <v>59</v>
      </c>
      <c r="X62" s="102">
        <v>0</v>
      </c>
    </row>
    <row r="63" spans="1:24" ht="15.75" customHeight="1">
      <c r="A63" s="102">
        <v>60</v>
      </c>
      <c r="B63" s="102">
        <v>0</v>
      </c>
      <c r="C63" s="102">
        <v>60</v>
      </c>
      <c r="D63" s="102">
        <v>0</v>
      </c>
      <c r="E63" s="102">
        <v>60</v>
      </c>
      <c r="F63" s="102">
        <v>0</v>
      </c>
      <c r="G63" s="102">
        <v>60</v>
      </c>
      <c r="H63" s="102">
        <v>0</v>
      </c>
      <c r="I63" s="102">
        <v>60</v>
      </c>
      <c r="J63" s="102">
        <v>0</v>
      </c>
      <c r="K63" s="102">
        <v>60</v>
      </c>
      <c r="L63" s="102">
        <v>0</v>
      </c>
      <c r="M63" s="102">
        <v>60</v>
      </c>
      <c r="N63" s="102">
        <v>0</v>
      </c>
      <c r="O63" s="102">
        <v>60</v>
      </c>
      <c r="P63" s="102">
        <v>0</v>
      </c>
      <c r="Q63" s="102">
        <v>60</v>
      </c>
      <c r="R63" s="102">
        <v>16.88</v>
      </c>
      <c r="S63" s="102">
        <v>60</v>
      </c>
      <c r="T63" s="102">
        <v>3.56</v>
      </c>
      <c r="U63" s="102">
        <v>60</v>
      </c>
      <c r="V63" s="102">
        <v>3.65</v>
      </c>
      <c r="W63" s="102">
        <v>60</v>
      </c>
      <c r="X63" s="102">
        <v>0</v>
      </c>
    </row>
    <row r="64" spans="1:24" ht="15.75" customHeight="1">
      <c r="A64" s="102">
        <v>61</v>
      </c>
      <c r="B64" s="102">
        <v>0</v>
      </c>
      <c r="C64" s="102">
        <v>61</v>
      </c>
      <c r="D64" s="102">
        <v>0</v>
      </c>
      <c r="E64" s="102">
        <v>61</v>
      </c>
      <c r="F64" s="102">
        <v>0</v>
      </c>
      <c r="G64" s="102">
        <v>61</v>
      </c>
      <c r="H64" s="102">
        <v>0</v>
      </c>
      <c r="I64" s="102">
        <v>61</v>
      </c>
      <c r="J64" s="102">
        <v>0</v>
      </c>
      <c r="K64" s="102">
        <v>61</v>
      </c>
      <c r="L64" s="102">
        <v>0</v>
      </c>
      <c r="M64" s="102">
        <v>61</v>
      </c>
      <c r="N64" s="102">
        <v>0</v>
      </c>
      <c r="O64" s="102">
        <v>61</v>
      </c>
      <c r="P64" s="102">
        <v>0</v>
      </c>
      <c r="Q64" s="102">
        <v>61</v>
      </c>
      <c r="R64" s="102">
        <v>0</v>
      </c>
      <c r="S64" s="102">
        <v>61</v>
      </c>
      <c r="T64" s="102">
        <v>2.48</v>
      </c>
      <c r="U64" s="102">
        <v>61</v>
      </c>
      <c r="V64" s="102">
        <v>0</v>
      </c>
      <c r="W64" s="102">
        <v>61</v>
      </c>
      <c r="X64" s="102">
        <v>0</v>
      </c>
    </row>
    <row r="65" spans="1:24" ht="15.75" customHeight="1">
      <c r="A65" s="102">
        <v>62</v>
      </c>
      <c r="B65" s="102">
        <v>0</v>
      </c>
      <c r="C65" s="102">
        <v>62</v>
      </c>
      <c r="D65" s="102">
        <v>0</v>
      </c>
      <c r="E65" s="102">
        <v>62</v>
      </c>
      <c r="F65" s="102">
        <v>0</v>
      </c>
      <c r="G65" s="102">
        <v>62</v>
      </c>
      <c r="H65" s="102">
        <v>0</v>
      </c>
      <c r="I65" s="102">
        <v>62</v>
      </c>
      <c r="J65" s="102">
        <v>0</v>
      </c>
      <c r="K65" s="102">
        <v>62</v>
      </c>
      <c r="L65" s="102">
        <v>0</v>
      </c>
      <c r="M65" s="102">
        <v>62</v>
      </c>
      <c r="N65" s="102">
        <v>0</v>
      </c>
      <c r="O65" s="102">
        <v>62</v>
      </c>
      <c r="P65" s="102">
        <v>0</v>
      </c>
      <c r="Q65" s="102">
        <v>62</v>
      </c>
      <c r="R65" s="102">
        <v>0</v>
      </c>
      <c r="S65" s="102">
        <v>62</v>
      </c>
      <c r="T65" s="102">
        <v>1.4</v>
      </c>
      <c r="U65" s="102">
        <v>62</v>
      </c>
      <c r="V65" s="102">
        <v>0</v>
      </c>
      <c r="W65" s="102">
        <v>62</v>
      </c>
      <c r="X65" s="102">
        <v>0</v>
      </c>
    </row>
    <row r="66" spans="1:24" ht="15.75" customHeight="1">
      <c r="A66" s="102">
        <v>63</v>
      </c>
      <c r="B66" s="102">
        <v>0</v>
      </c>
      <c r="C66" s="102">
        <v>63</v>
      </c>
      <c r="D66" s="102">
        <v>0</v>
      </c>
      <c r="E66" s="102">
        <v>63</v>
      </c>
      <c r="F66" s="102">
        <v>0</v>
      </c>
      <c r="G66" s="102">
        <v>63</v>
      </c>
      <c r="H66" s="102">
        <v>0</v>
      </c>
      <c r="I66" s="102">
        <v>63</v>
      </c>
      <c r="J66" s="102">
        <v>0</v>
      </c>
      <c r="K66" s="102">
        <v>63</v>
      </c>
      <c r="L66" s="102">
        <v>0</v>
      </c>
      <c r="M66" s="102">
        <v>63</v>
      </c>
      <c r="N66" s="102">
        <v>0</v>
      </c>
      <c r="O66" s="102">
        <v>63</v>
      </c>
      <c r="P66" s="102">
        <v>0</v>
      </c>
      <c r="Q66" s="102">
        <v>63</v>
      </c>
      <c r="R66" s="102">
        <v>0</v>
      </c>
      <c r="S66" s="102">
        <v>63</v>
      </c>
      <c r="T66" s="102">
        <v>0</v>
      </c>
      <c r="U66" s="102">
        <v>63</v>
      </c>
      <c r="V66" s="102">
        <v>0</v>
      </c>
      <c r="W66" s="102">
        <v>63</v>
      </c>
      <c r="X66" s="102">
        <v>0</v>
      </c>
    </row>
    <row r="67" spans="1:24" ht="15.75" customHeight="1">
      <c r="A67" s="102">
        <v>64</v>
      </c>
      <c r="B67" s="102">
        <v>0</v>
      </c>
      <c r="C67" s="102">
        <v>64</v>
      </c>
      <c r="D67" s="102">
        <v>0</v>
      </c>
      <c r="E67" s="102">
        <v>64</v>
      </c>
      <c r="F67" s="102">
        <v>0</v>
      </c>
      <c r="G67" s="102">
        <v>64</v>
      </c>
      <c r="H67" s="102">
        <v>0</v>
      </c>
      <c r="I67" s="102">
        <v>64</v>
      </c>
      <c r="J67" s="102">
        <v>0</v>
      </c>
      <c r="K67" s="102">
        <v>64</v>
      </c>
      <c r="L67" s="102">
        <v>0</v>
      </c>
      <c r="M67" s="102">
        <v>64</v>
      </c>
      <c r="N67" s="102">
        <v>0</v>
      </c>
      <c r="O67" s="102">
        <v>64</v>
      </c>
      <c r="P67" s="102">
        <v>0</v>
      </c>
      <c r="Q67" s="102">
        <v>64</v>
      </c>
      <c r="R67" s="102">
        <v>0</v>
      </c>
      <c r="S67" s="102">
        <v>64</v>
      </c>
      <c r="T67" s="102">
        <v>0</v>
      </c>
      <c r="U67" s="102">
        <v>64</v>
      </c>
      <c r="V67" s="102">
        <v>0</v>
      </c>
      <c r="W67" s="102">
        <v>64</v>
      </c>
      <c r="X67" s="102">
        <v>0</v>
      </c>
    </row>
    <row r="68" spans="1:24" ht="15.75" customHeight="1">
      <c r="A68" s="102">
        <v>65</v>
      </c>
      <c r="B68" s="102">
        <v>0</v>
      </c>
      <c r="C68" s="102">
        <v>65</v>
      </c>
      <c r="D68" s="102">
        <v>0</v>
      </c>
      <c r="E68" s="102">
        <v>65</v>
      </c>
      <c r="F68" s="102">
        <v>0</v>
      </c>
      <c r="G68" s="102">
        <v>65</v>
      </c>
      <c r="H68" s="102">
        <v>0</v>
      </c>
      <c r="I68" s="102">
        <v>65</v>
      </c>
      <c r="J68" s="102">
        <v>0</v>
      </c>
      <c r="K68" s="102">
        <v>65</v>
      </c>
      <c r="L68" s="102">
        <v>0</v>
      </c>
      <c r="M68" s="102">
        <v>65</v>
      </c>
      <c r="N68" s="102">
        <v>0</v>
      </c>
      <c r="O68" s="102">
        <v>65</v>
      </c>
      <c r="P68" s="102">
        <v>0</v>
      </c>
      <c r="Q68" s="102">
        <v>65</v>
      </c>
      <c r="R68" s="102">
        <v>0</v>
      </c>
      <c r="S68" s="102">
        <v>65</v>
      </c>
      <c r="T68" s="102">
        <v>0</v>
      </c>
      <c r="U68" s="102">
        <v>65</v>
      </c>
      <c r="V68" s="102">
        <v>0</v>
      </c>
      <c r="W68" s="102">
        <v>65</v>
      </c>
      <c r="X68" s="102">
        <v>0</v>
      </c>
    </row>
    <row r="69" spans="1:24" ht="15.75" customHeight="1">
      <c r="A69" s="102">
        <v>66</v>
      </c>
      <c r="B69" s="102">
        <v>0</v>
      </c>
      <c r="C69" s="102">
        <v>66</v>
      </c>
      <c r="D69" s="102">
        <v>0</v>
      </c>
      <c r="E69" s="102">
        <v>66</v>
      </c>
      <c r="F69" s="102">
        <v>0</v>
      </c>
      <c r="G69" s="102">
        <v>66</v>
      </c>
      <c r="H69" s="102">
        <v>0</v>
      </c>
      <c r="I69" s="102">
        <v>66</v>
      </c>
      <c r="J69" s="102">
        <v>0</v>
      </c>
      <c r="K69" s="102">
        <v>66</v>
      </c>
      <c r="L69" s="102">
        <v>0</v>
      </c>
      <c r="M69" s="102">
        <v>66</v>
      </c>
      <c r="N69" s="102">
        <v>0</v>
      </c>
      <c r="O69" s="102">
        <v>66</v>
      </c>
      <c r="P69" s="102">
        <v>0</v>
      </c>
      <c r="Q69" s="102">
        <v>66</v>
      </c>
      <c r="R69" s="102">
        <v>0</v>
      </c>
      <c r="S69" s="102">
        <v>66</v>
      </c>
      <c r="T69" s="102">
        <v>0</v>
      </c>
      <c r="U69" s="102">
        <v>66</v>
      </c>
      <c r="V69" s="102">
        <v>0</v>
      </c>
      <c r="W69" s="102">
        <v>66</v>
      </c>
      <c r="X69" s="102">
        <v>0</v>
      </c>
    </row>
    <row r="70" spans="1:24" ht="15.75" customHeight="1">
      <c r="A70" s="102">
        <v>67</v>
      </c>
      <c r="B70" s="102">
        <v>0</v>
      </c>
      <c r="C70" s="102">
        <v>67</v>
      </c>
      <c r="D70" s="102">
        <v>0</v>
      </c>
      <c r="E70" s="102">
        <v>67</v>
      </c>
      <c r="F70" s="102">
        <v>0</v>
      </c>
      <c r="G70" s="102">
        <v>67</v>
      </c>
      <c r="H70" s="102">
        <v>0</v>
      </c>
      <c r="I70" s="102">
        <v>67</v>
      </c>
      <c r="J70" s="102">
        <v>0</v>
      </c>
      <c r="K70" s="102">
        <v>67</v>
      </c>
      <c r="L70" s="102">
        <v>0</v>
      </c>
      <c r="M70" s="102">
        <v>67</v>
      </c>
      <c r="N70" s="102">
        <v>0</v>
      </c>
      <c r="O70" s="102">
        <v>67</v>
      </c>
      <c r="P70" s="102">
        <v>0</v>
      </c>
      <c r="Q70" s="102">
        <v>67</v>
      </c>
      <c r="R70" s="102">
        <v>0</v>
      </c>
      <c r="S70" s="102">
        <v>67</v>
      </c>
      <c r="T70" s="102">
        <v>0</v>
      </c>
      <c r="U70" s="102">
        <v>67</v>
      </c>
      <c r="V70" s="102">
        <v>0</v>
      </c>
      <c r="W70" s="102">
        <v>67</v>
      </c>
      <c r="X70" s="102">
        <v>0</v>
      </c>
    </row>
    <row r="71" spans="1:24" ht="15.75" customHeight="1">
      <c r="A71" s="102">
        <v>68</v>
      </c>
      <c r="B71" s="102">
        <v>0</v>
      </c>
      <c r="C71" s="102">
        <v>68</v>
      </c>
      <c r="D71" s="102">
        <v>0</v>
      </c>
      <c r="E71" s="102">
        <v>68</v>
      </c>
      <c r="F71" s="102">
        <v>0</v>
      </c>
      <c r="G71" s="102">
        <v>68</v>
      </c>
      <c r="H71" s="102">
        <v>0</v>
      </c>
      <c r="I71" s="102">
        <v>68</v>
      </c>
      <c r="J71" s="102">
        <v>0</v>
      </c>
      <c r="K71" s="102">
        <v>68</v>
      </c>
      <c r="L71" s="102">
        <v>0</v>
      </c>
      <c r="M71" s="102">
        <v>68</v>
      </c>
      <c r="N71" s="102">
        <v>0</v>
      </c>
      <c r="O71" s="102">
        <v>68</v>
      </c>
      <c r="P71" s="102">
        <v>0</v>
      </c>
      <c r="Q71" s="102">
        <v>68</v>
      </c>
      <c r="R71" s="102">
        <v>0</v>
      </c>
      <c r="S71" s="102">
        <v>68</v>
      </c>
      <c r="T71" s="102">
        <v>0</v>
      </c>
      <c r="U71" s="102">
        <v>68</v>
      </c>
      <c r="V71" s="102">
        <v>0</v>
      </c>
      <c r="W71" s="102">
        <v>68</v>
      </c>
      <c r="X71" s="102">
        <v>0</v>
      </c>
    </row>
    <row r="72" spans="1:24" ht="15.75" customHeight="1">
      <c r="A72" s="102">
        <v>69</v>
      </c>
      <c r="B72" s="102">
        <v>0</v>
      </c>
      <c r="C72" s="102">
        <v>69</v>
      </c>
      <c r="D72" s="102">
        <v>0</v>
      </c>
      <c r="E72" s="102">
        <v>69</v>
      </c>
      <c r="F72" s="102">
        <v>0</v>
      </c>
      <c r="G72" s="102">
        <v>69</v>
      </c>
      <c r="H72" s="102">
        <v>0</v>
      </c>
      <c r="I72" s="102">
        <v>69</v>
      </c>
      <c r="J72" s="102">
        <v>0</v>
      </c>
      <c r="K72" s="102">
        <v>69</v>
      </c>
      <c r="L72" s="102">
        <v>0</v>
      </c>
      <c r="M72" s="102">
        <v>69</v>
      </c>
      <c r="N72" s="102">
        <v>0</v>
      </c>
      <c r="O72" s="102">
        <v>69</v>
      </c>
      <c r="P72" s="102">
        <v>0</v>
      </c>
      <c r="Q72" s="102">
        <v>69</v>
      </c>
      <c r="R72" s="102">
        <v>0</v>
      </c>
      <c r="S72" s="102">
        <v>69</v>
      </c>
      <c r="T72" s="102">
        <v>0</v>
      </c>
      <c r="U72" s="102">
        <v>69</v>
      </c>
      <c r="V72" s="102">
        <v>0</v>
      </c>
      <c r="W72" s="102">
        <v>69</v>
      </c>
      <c r="X72" s="102">
        <v>0</v>
      </c>
    </row>
    <row r="73" spans="1:24" ht="15.75" customHeight="1">
      <c r="A73" s="102">
        <v>70</v>
      </c>
      <c r="B73" s="102">
        <v>0</v>
      </c>
      <c r="C73" s="102">
        <v>70</v>
      </c>
      <c r="D73" s="102">
        <v>0</v>
      </c>
      <c r="E73" s="102">
        <v>70</v>
      </c>
      <c r="F73" s="102">
        <v>0</v>
      </c>
      <c r="G73" s="102">
        <v>70</v>
      </c>
      <c r="H73" s="102">
        <v>0</v>
      </c>
      <c r="I73" s="102">
        <v>70</v>
      </c>
      <c r="J73" s="102">
        <v>0</v>
      </c>
      <c r="K73" s="102">
        <v>70</v>
      </c>
      <c r="L73" s="102">
        <v>0</v>
      </c>
      <c r="M73" s="102">
        <v>70</v>
      </c>
      <c r="N73" s="102">
        <v>0</v>
      </c>
      <c r="O73" s="102">
        <v>70</v>
      </c>
      <c r="P73" s="102">
        <v>0</v>
      </c>
      <c r="Q73" s="102">
        <v>70</v>
      </c>
      <c r="R73" s="102">
        <v>0</v>
      </c>
      <c r="S73" s="102">
        <v>70</v>
      </c>
      <c r="T73" s="102">
        <v>0</v>
      </c>
      <c r="U73" s="102">
        <v>70</v>
      </c>
      <c r="V73" s="102">
        <v>0</v>
      </c>
      <c r="W73" s="102">
        <v>70</v>
      </c>
      <c r="X73" s="102">
        <v>0</v>
      </c>
    </row>
    <row r="74" spans="1:24" ht="15.75" customHeight="1">
      <c r="A74" s="102">
        <v>71</v>
      </c>
      <c r="B74" s="102">
        <v>0</v>
      </c>
      <c r="C74" s="102">
        <v>71</v>
      </c>
      <c r="D74" s="102">
        <v>0</v>
      </c>
      <c r="E74" s="102">
        <v>71</v>
      </c>
      <c r="F74" s="102">
        <v>0</v>
      </c>
      <c r="G74" s="102">
        <v>71</v>
      </c>
      <c r="H74" s="102">
        <v>0</v>
      </c>
      <c r="I74" s="102">
        <v>71</v>
      </c>
      <c r="J74" s="102">
        <v>0</v>
      </c>
      <c r="K74" s="102">
        <v>71</v>
      </c>
      <c r="L74" s="102">
        <v>0</v>
      </c>
      <c r="M74" s="102">
        <v>71</v>
      </c>
      <c r="N74" s="102">
        <v>0</v>
      </c>
      <c r="O74" s="102">
        <v>71</v>
      </c>
      <c r="P74" s="102">
        <v>0</v>
      </c>
      <c r="Q74" s="102">
        <v>71</v>
      </c>
      <c r="R74" s="102">
        <v>0</v>
      </c>
      <c r="S74" s="102">
        <v>71</v>
      </c>
      <c r="T74" s="102">
        <v>0</v>
      </c>
      <c r="U74" s="102">
        <v>71</v>
      </c>
      <c r="V74" s="102">
        <v>0</v>
      </c>
      <c r="W74" s="102">
        <v>71</v>
      </c>
      <c r="X74" s="102">
        <v>0</v>
      </c>
    </row>
    <row r="75" spans="1:24" ht="15.75" customHeight="1">
      <c r="A75" s="102">
        <v>72</v>
      </c>
      <c r="B75" s="102">
        <v>0</v>
      </c>
      <c r="C75" s="102">
        <v>72</v>
      </c>
      <c r="D75" s="102">
        <v>0</v>
      </c>
      <c r="E75" s="102">
        <v>72</v>
      </c>
      <c r="F75" s="102">
        <v>0</v>
      </c>
      <c r="G75" s="102">
        <v>72</v>
      </c>
      <c r="H75" s="102">
        <v>0</v>
      </c>
      <c r="I75" s="102">
        <v>72</v>
      </c>
      <c r="J75" s="102">
        <v>0</v>
      </c>
      <c r="K75" s="102">
        <v>72</v>
      </c>
      <c r="L75" s="102">
        <v>0</v>
      </c>
      <c r="M75" s="102">
        <v>72</v>
      </c>
      <c r="N75" s="102">
        <v>0</v>
      </c>
      <c r="O75" s="102">
        <v>72</v>
      </c>
      <c r="P75" s="102">
        <v>0</v>
      </c>
      <c r="Q75" s="102">
        <v>72</v>
      </c>
      <c r="R75" s="102">
        <v>0</v>
      </c>
      <c r="S75" s="102">
        <v>72</v>
      </c>
      <c r="T75" s="102">
        <v>0</v>
      </c>
      <c r="U75" s="102">
        <v>72</v>
      </c>
      <c r="V75" s="102">
        <v>0</v>
      </c>
      <c r="W75" s="102">
        <v>72</v>
      </c>
      <c r="X75" s="102">
        <v>0</v>
      </c>
    </row>
    <row r="76" spans="1:24" ht="15.75" customHeight="1">
      <c r="A76" s="102">
        <v>73</v>
      </c>
      <c r="B76" s="102">
        <v>0</v>
      </c>
      <c r="C76" s="102">
        <v>73</v>
      </c>
      <c r="D76" s="102">
        <v>0</v>
      </c>
      <c r="E76" s="102">
        <v>73</v>
      </c>
      <c r="F76" s="102">
        <v>0</v>
      </c>
      <c r="G76" s="102">
        <v>73</v>
      </c>
      <c r="H76" s="102">
        <v>0</v>
      </c>
      <c r="I76" s="102">
        <v>73</v>
      </c>
      <c r="J76" s="102">
        <v>0</v>
      </c>
      <c r="K76" s="102">
        <v>73</v>
      </c>
      <c r="L76" s="102">
        <v>0</v>
      </c>
      <c r="M76" s="102">
        <v>73</v>
      </c>
      <c r="N76" s="102">
        <v>0</v>
      </c>
      <c r="O76" s="102">
        <v>73</v>
      </c>
      <c r="P76" s="102">
        <v>0</v>
      </c>
      <c r="Q76" s="102">
        <v>73</v>
      </c>
      <c r="R76" s="102">
        <v>0</v>
      </c>
      <c r="S76" s="102">
        <v>73</v>
      </c>
      <c r="T76" s="102">
        <v>0</v>
      </c>
      <c r="U76" s="102">
        <v>73</v>
      </c>
      <c r="V76" s="102">
        <v>0</v>
      </c>
      <c r="W76" s="102">
        <v>73</v>
      </c>
      <c r="X76" s="102">
        <v>0</v>
      </c>
    </row>
    <row r="77" spans="1:24" ht="15.75" customHeight="1">
      <c r="A77" s="102">
        <v>74</v>
      </c>
      <c r="B77" s="102">
        <v>0</v>
      </c>
      <c r="C77" s="102">
        <v>74</v>
      </c>
      <c r="D77" s="102">
        <v>0</v>
      </c>
      <c r="E77" s="102">
        <v>74</v>
      </c>
      <c r="F77" s="102">
        <v>0</v>
      </c>
      <c r="G77" s="102">
        <v>74</v>
      </c>
      <c r="H77" s="102">
        <v>0</v>
      </c>
      <c r="I77" s="102">
        <v>74</v>
      </c>
      <c r="J77" s="102">
        <v>0</v>
      </c>
      <c r="K77" s="102">
        <v>74</v>
      </c>
      <c r="L77" s="102">
        <v>0</v>
      </c>
      <c r="M77" s="102">
        <v>74</v>
      </c>
      <c r="N77" s="102">
        <v>0</v>
      </c>
      <c r="O77" s="102">
        <v>74</v>
      </c>
      <c r="P77" s="102">
        <v>0</v>
      </c>
      <c r="Q77" s="102">
        <v>74</v>
      </c>
      <c r="R77" s="102">
        <v>0</v>
      </c>
      <c r="S77" s="102">
        <v>74</v>
      </c>
      <c r="T77" s="102">
        <v>0</v>
      </c>
      <c r="U77" s="102">
        <v>74</v>
      </c>
      <c r="V77" s="102">
        <v>0</v>
      </c>
      <c r="W77" s="102">
        <v>74</v>
      </c>
      <c r="X77" s="102">
        <v>0</v>
      </c>
    </row>
    <row r="78" spans="1:24" ht="15.75" customHeight="1">
      <c r="A78" s="102">
        <v>75</v>
      </c>
      <c r="B78" s="102">
        <v>0</v>
      </c>
      <c r="C78" s="102">
        <v>75</v>
      </c>
      <c r="D78" s="102">
        <v>0</v>
      </c>
      <c r="E78" s="102">
        <v>75</v>
      </c>
      <c r="F78" s="102">
        <v>0</v>
      </c>
      <c r="G78" s="102">
        <v>75</v>
      </c>
      <c r="H78" s="102">
        <v>0</v>
      </c>
      <c r="I78" s="102">
        <v>75</v>
      </c>
      <c r="J78" s="102">
        <v>0</v>
      </c>
      <c r="K78" s="102">
        <v>75</v>
      </c>
      <c r="L78" s="102">
        <v>0</v>
      </c>
      <c r="M78" s="102">
        <v>75</v>
      </c>
      <c r="N78" s="102">
        <v>0</v>
      </c>
      <c r="O78" s="102">
        <v>75</v>
      </c>
      <c r="P78" s="102">
        <v>0</v>
      </c>
      <c r="Q78" s="102">
        <v>75</v>
      </c>
      <c r="R78" s="102">
        <v>0</v>
      </c>
      <c r="S78" s="102">
        <v>75</v>
      </c>
      <c r="T78" s="102">
        <v>0</v>
      </c>
      <c r="U78" s="102">
        <v>75</v>
      </c>
      <c r="V78" s="102">
        <v>0</v>
      </c>
      <c r="W78" s="102">
        <v>75</v>
      </c>
      <c r="X78" s="102">
        <v>0</v>
      </c>
    </row>
    <row r="79" spans="1:24" ht="15.75" customHeight="1">
      <c r="A79" s="102">
        <v>76</v>
      </c>
      <c r="B79" s="102">
        <v>0</v>
      </c>
      <c r="C79" s="102">
        <v>76</v>
      </c>
      <c r="D79" s="102">
        <v>0</v>
      </c>
      <c r="E79" s="102">
        <v>76</v>
      </c>
      <c r="F79" s="102">
        <v>0</v>
      </c>
      <c r="G79" s="102">
        <v>76</v>
      </c>
      <c r="H79" s="102">
        <v>0</v>
      </c>
      <c r="I79" s="102">
        <v>76</v>
      </c>
      <c r="J79" s="102">
        <v>0</v>
      </c>
      <c r="K79" s="102">
        <v>76</v>
      </c>
      <c r="L79" s="102">
        <v>0</v>
      </c>
      <c r="M79" s="102">
        <v>76</v>
      </c>
      <c r="N79" s="102">
        <v>0</v>
      </c>
      <c r="O79" s="102">
        <v>76</v>
      </c>
      <c r="P79" s="102">
        <v>0</v>
      </c>
      <c r="Q79" s="102">
        <v>76</v>
      </c>
      <c r="R79" s="102">
        <v>0</v>
      </c>
      <c r="S79" s="102">
        <v>76</v>
      </c>
      <c r="T79" s="102">
        <v>0</v>
      </c>
      <c r="U79" s="102">
        <v>76</v>
      </c>
      <c r="V79" s="102">
        <v>0</v>
      </c>
      <c r="W79" s="102">
        <v>76</v>
      </c>
      <c r="X79" s="102">
        <v>0</v>
      </c>
    </row>
    <row r="80" spans="1:24" ht="15.75" customHeight="1">
      <c r="A80" s="102">
        <v>77</v>
      </c>
      <c r="B80" s="102">
        <v>0</v>
      </c>
      <c r="C80" s="102">
        <v>77</v>
      </c>
      <c r="D80" s="102">
        <v>0</v>
      </c>
      <c r="E80" s="102">
        <v>77</v>
      </c>
      <c r="F80" s="102">
        <v>0</v>
      </c>
      <c r="G80" s="102">
        <v>77</v>
      </c>
      <c r="H80" s="102">
        <v>0</v>
      </c>
      <c r="I80" s="102">
        <v>77</v>
      </c>
      <c r="J80" s="102">
        <v>0</v>
      </c>
      <c r="K80" s="102">
        <v>77</v>
      </c>
      <c r="L80" s="102">
        <v>0</v>
      </c>
      <c r="M80" s="102">
        <v>77</v>
      </c>
      <c r="N80" s="102">
        <v>0</v>
      </c>
      <c r="O80" s="102">
        <v>77</v>
      </c>
      <c r="P80" s="102">
        <v>0</v>
      </c>
      <c r="Q80" s="102">
        <v>77</v>
      </c>
      <c r="R80" s="102">
        <v>0</v>
      </c>
      <c r="S80" s="102">
        <v>77</v>
      </c>
      <c r="T80" s="102">
        <v>0</v>
      </c>
      <c r="U80" s="102">
        <v>77</v>
      </c>
      <c r="V80" s="102">
        <v>0</v>
      </c>
      <c r="W80" s="102">
        <v>77</v>
      </c>
      <c r="X80" s="102">
        <v>0</v>
      </c>
    </row>
    <row r="81" spans="1:24" ht="15.75" customHeight="1">
      <c r="A81" s="102">
        <v>78</v>
      </c>
      <c r="B81" s="102">
        <v>0</v>
      </c>
      <c r="C81" s="102">
        <v>78</v>
      </c>
      <c r="D81" s="102">
        <v>0</v>
      </c>
      <c r="E81" s="102">
        <v>78</v>
      </c>
      <c r="F81" s="102">
        <v>0</v>
      </c>
      <c r="G81" s="102">
        <v>78</v>
      </c>
      <c r="H81" s="102">
        <v>0</v>
      </c>
      <c r="I81" s="102">
        <v>78</v>
      </c>
      <c r="J81" s="102">
        <v>0</v>
      </c>
      <c r="K81" s="102">
        <v>78</v>
      </c>
      <c r="L81" s="102">
        <v>0</v>
      </c>
      <c r="M81" s="102">
        <v>78</v>
      </c>
      <c r="N81" s="102">
        <v>0</v>
      </c>
      <c r="O81" s="102">
        <v>78</v>
      </c>
      <c r="P81" s="102">
        <v>0</v>
      </c>
      <c r="Q81" s="102">
        <v>78</v>
      </c>
      <c r="R81" s="102">
        <v>0</v>
      </c>
      <c r="S81" s="102">
        <v>78</v>
      </c>
      <c r="T81" s="102">
        <v>0</v>
      </c>
      <c r="U81" s="102">
        <v>78</v>
      </c>
      <c r="V81" s="102">
        <v>0</v>
      </c>
      <c r="W81" s="102">
        <v>78</v>
      </c>
      <c r="X81" s="102">
        <v>0</v>
      </c>
    </row>
    <row r="82" spans="1:24" ht="15.75" customHeight="1">
      <c r="A82" s="102">
        <v>79</v>
      </c>
      <c r="B82" s="102">
        <v>0</v>
      </c>
      <c r="C82" s="102">
        <v>79</v>
      </c>
      <c r="D82" s="102">
        <v>0</v>
      </c>
      <c r="E82" s="102">
        <v>79</v>
      </c>
      <c r="F82" s="102">
        <v>0</v>
      </c>
      <c r="G82" s="102">
        <v>79</v>
      </c>
      <c r="H82" s="102">
        <v>0</v>
      </c>
      <c r="I82" s="102">
        <v>79</v>
      </c>
      <c r="J82" s="102">
        <v>0</v>
      </c>
      <c r="K82" s="102">
        <v>79</v>
      </c>
      <c r="L82" s="102">
        <v>0</v>
      </c>
      <c r="M82" s="102">
        <v>79</v>
      </c>
      <c r="N82" s="102">
        <v>0</v>
      </c>
      <c r="O82" s="102">
        <v>79</v>
      </c>
      <c r="P82" s="102">
        <v>0</v>
      </c>
      <c r="Q82" s="102">
        <v>79</v>
      </c>
      <c r="R82" s="102">
        <v>0</v>
      </c>
      <c r="S82" s="102">
        <v>79</v>
      </c>
      <c r="T82" s="102">
        <v>0</v>
      </c>
      <c r="U82" s="102">
        <v>79</v>
      </c>
      <c r="V82" s="102">
        <v>0</v>
      </c>
      <c r="W82" s="102">
        <v>79</v>
      </c>
      <c r="X82" s="102">
        <v>0</v>
      </c>
    </row>
    <row r="83" spans="1:24" ht="15.75" customHeight="1">
      <c r="A83" s="102">
        <v>80</v>
      </c>
      <c r="B83" s="102">
        <v>0</v>
      </c>
      <c r="C83" s="102">
        <v>80</v>
      </c>
      <c r="D83" s="102">
        <v>0</v>
      </c>
      <c r="E83" s="102">
        <v>80</v>
      </c>
      <c r="F83" s="102">
        <v>0</v>
      </c>
      <c r="G83" s="102">
        <v>80</v>
      </c>
      <c r="H83" s="102">
        <v>0</v>
      </c>
      <c r="I83" s="102">
        <v>80</v>
      </c>
      <c r="J83" s="102">
        <v>0</v>
      </c>
      <c r="K83" s="102">
        <v>80</v>
      </c>
      <c r="L83" s="102">
        <v>0</v>
      </c>
      <c r="M83" s="102">
        <v>80</v>
      </c>
      <c r="N83" s="102">
        <v>0</v>
      </c>
      <c r="O83" s="102">
        <v>80</v>
      </c>
      <c r="P83" s="102">
        <v>0</v>
      </c>
      <c r="Q83" s="102">
        <v>80</v>
      </c>
      <c r="R83" s="102">
        <v>0</v>
      </c>
      <c r="S83" s="102">
        <v>80</v>
      </c>
      <c r="T83" s="102">
        <v>0</v>
      </c>
      <c r="U83" s="102">
        <v>80</v>
      </c>
      <c r="V83" s="102">
        <v>0</v>
      </c>
      <c r="W83" s="102">
        <v>80</v>
      </c>
      <c r="X83" s="102">
        <v>0</v>
      </c>
    </row>
    <row r="84" spans="1:24" ht="15.75" customHeight="1">
      <c r="A84" s="102">
        <v>81</v>
      </c>
      <c r="B84" s="102">
        <v>0</v>
      </c>
      <c r="C84" s="102">
        <v>81</v>
      </c>
      <c r="D84" s="102">
        <v>0</v>
      </c>
      <c r="E84" s="102">
        <v>81</v>
      </c>
      <c r="F84" s="102">
        <v>0</v>
      </c>
      <c r="G84" s="102">
        <v>81</v>
      </c>
      <c r="H84" s="102">
        <v>0</v>
      </c>
      <c r="I84" s="102">
        <v>81</v>
      </c>
      <c r="J84" s="102">
        <v>0</v>
      </c>
      <c r="K84" s="102">
        <v>81</v>
      </c>
      <c r="L84" s="102">
        <v>0</v>
      </c>
      <c r="M84" s="102">
        <v>81</v>
      </c>
      <c r="N84" s="102">
        <v>0</v>
      </c>
      <c r="O84" s="102">
        <v>81</v>
      </c>
      <c r="P84" s="102">
        <v>0</v>
      </c>
      <c r="Q84" s="102">
        <v>81</v>
      </c>
      <c r="R84" s="102">
        <v>0</v>
      </c>
      <c r="S84" s="102">
        <v>81</v>
      </c>
      <c r="T84" s="102">
        <v>0</v>
      </c>
      <c r="U84" s="102">
        <v>81</v>
      </c>
      <c r="V84" s="102">
        <v>0</v>
      </c>
      <c r="W84" s="102">
        <v>81</v>
      </c>
      <c r="X84" s="102">
        <v>0</v>
      </c>
    </row>
    <row r="85" spans="1:24" ht="15.75" customHeight="1">
      <c r="A85" s="102">
        <v>82</v>
      </c>
      <c r="B85" s="102">
        <v>0</v>
      </c>
      <c r="C85" s="102">
        <v>82</v>
      </c>
      <c r="D85" s="102">
        <v>0</v>
      </c>
      <c r="E85" s="102">
        <v>82</v>
      </c>
      <c r="F85" s="102">
        <v>0</v>
      </c>
      <c r="G85" s="102">
        <v>82</v>
      </c>
      <c r="H85" s="102">
        <v>0</v>
      </c>
      <c r="I85" s="102">
        <v>82</v>
      </c>
      <c r="J85" s="102">
        <v>0</v>
      </c>
      <c r="K85" s="102">
        <v>82</v>
      </c>
      <c r="L85" s="102">
        <v>0</v>
      </c>
      <c r="M85" s="102">
        <v>82</v>
      </c>
      <c r="N85" s="102">
        <v>0</v>
      </c>
      <c r="O85" s="102">
        <v>82</v>
      </c>
      <c r="P85" s="102">
        <v>0</v>
      </c>
      <c r="Q85" s="102">
        <v>82</v>
      </c>
      <c r="R85" s="102">
        <v>0</v>
      </c>
      <c r="S85" s="102">
        <v>82</v>
      </c>
      <c r="T85" s="102">
        <v>0</v>
      </c>
      <c r="U85" s="102">
        <v>82</v>
      </c>
      <c r="V85" s="102">
        <v>0</v>
      </c>
      <c r="W85" s="102">
        <v>82</v>
      </c>
      <c r="X85" s="102">
        <v>0</v>
      </c>
    </row>
    <row r="86" spans="1:24" ht="15.75" customHeight="1">
      <c r="A86" s="102">
        <v>83</v>
      </c>
      <c r="B86" s="102">
        <v>0</v>
      </c>
      <c r="C86" s="102">
        <v>83</v>
      </c>
      <c r="D86" s="102">
        <v>0</v>
      </c>
      <c r="E86" s="102">
        <v>83</v>
      </c>
      <c r="F86" s="102">
        <v>0</v>
      </c>
      <c r="G86" s="102">
        <v>83</v>
      </c>
      <c r="H86" s="102">
        <v>0</v>
      </c>
      <c r="I86" s="102">
        <v>83</v>
      </c>
      <c r="J86" s="102">
        <v>0</v>
      </c>
      <c r="K86" s="102">
        <v>83</v>
      </c>
      <c r="L86" s="102">
        <v>0</v>
      </c>
      <c r="M86" s="102">
        <v>83</v>
      </c>
      <c r="N86" s="102">
        <v>0</v>
      </c>
      <c r="O86" s="102">
        <v>83</v>
      </c>
      <c r="P86" s="102">
        <v>0</v>
      </c>
      <c r="Q86" s="102">
        <v>83</v>
      </c>
      <c r="R86" s="102">
        <v>0</v>
      </c>
      <c r="S86" s="102">
        <v>83</v>
      </c>
      <c r="T86" s="102">
        <v>0</v>
      </c>
      <c r="U86" s="102">
        <v>83</v>
      </c>
      <c r="V86" s="102">
        <v>0</v>
      </c>
      <c r="W86" s="102">
        <v>83</v>
      </c>
      <c r="X86" s="102">
        <v>0</v>
      </c>
    </row>
    <row r="87" spans="1:24" ht="15.75" customHeight="1">
      <c r="A87" s="102">
        <v>84</v>
      </c>
      <c r="B87" s="102">
        <v>0</v>
      </c>
      <c r="C87" s="102">
        <v>84</v>
      </c>
      <c r="D87" s="102">
        <v>0</v>
      </c>
      <c r="E87" s="102">
        <v>84</v>
      </c>
      <c r="F87" s="102">
        <v>0</v>
      </c>
      <c r="G87" s="102">
        <v>84</v>
      </c>
      <c r="H87" s="102">
        <v>0</v>
      </c>
      <c r="I87" s="102">
        <v>84</v>
      </c>
      <c r="J87" s="102">
        <v>0</v>
      </c>
      <c r="K87" s="102">
        <v>84</v>
      </c>
      <c r="L87" s="102">
        <v>0</v>
      </c>
      <c r="M87" s="102">
        <v>84</v>
      </c>
      <c r="N87" s="102">
        <v>0</v>
      </c>
      <c r="O87" s="102">
        <v>84</v>
      </c>
      <c r="P87" s="102">
        <v>0</v>
      </c>
      <c r="Q87" s="102">
        <v>84</v>
      </c>
      <c r="R87" s="102">
        <v>0</v>
      </c>
      <c r="S87" s="102">
        <v>84</v>
      </c>
      <c r="T87" s="102">
        <v>0</v>
      </c>
      <c r="U87" s="102">
        <v>84</v>
      </c>
      <c r="V87" s="102">
        <v>0</v>
      </c>
      <c r="W87" s="102">
        <v>84</v>
      </c>
      <c r="X87" s="102">
        <v>0</v>
      </c>
    </row>
    <row r="88" spans="1:24" ht="15.75" customHeight="1">
      <c r="A88" s="102">
        <v>85</v>
      </c>
      <c r="B88" s="102">
        <v>0</v>
      </c>
      <c r="C88" s="102">
        <v>85</v>
      </c>
      <c r="D88" s="102">
        <v>0</v>
      </c>
      <c r="E88" s="102">
        <v>85</v>
      </c>
      <c r="F88" s="102">
        <v>0</v>
      </c>
      <c r="G88" s="102">
        <v>85</v>
      </c>
      <c r="H88" s="102">
        <v>0</v>
      </c>
      <c r="I88" s="102">
        <v>85</v>
      </c>
      <c r="J88" s="102">
        <v>0</v>
      </c>
      <c r="K88" s="102">
        <v>85</v>
      </c>
      <c r="L88" s="102">
        <v>0</v>
      </c>
      <c r="M88" s="102">
        <v>85</v>
      </c>
      <c r="N88" s="102">
        <v>0</v>
      </c>
      <c r="O88" s="102">
        <v>85</v>
      </c>
      <c r="P88" s="102">
        <v>0</v>
      </c>
      <c r="Q88" s="102">
        <v>85</v>
      </c>
      <c r="R88" s="102">
        <v>0</v>
      </c>
      <c r="S88" s="102">
        <v>85</v>
      </c>
      <c r="T88" s="102">
        <v>0</v>
      </c>
      <c r="U88" s="102">
        <v>85</v>
      </c>
      <c r="V88" s="102">
        <v>0</v>
      </c>
      <c r="W88" s="102">
        <v>85</v>
      </c>
      <c r="X88" s="102">
        <v>0</v>
      </c>
    </row>
    <row r="89" spans="1:24" ht="15.75" customHeight="1">
      <c r="A89" s="102">
        <v>86</v>
      </c>
      <c r="B89" s="102">
        <v>0</v>
      </c>
      <c r="C89" s="102">
        <v>86</v>
      </c>
      <c r="D89" s="102">
        <v>0</v>
      </c>
      <c r="E89" s="102">
        <v>86</v>
      </c>
      <c r="F89" s="102">
        <v>0</v>
      </c>
      <c r="G89" s="102">
        <v>86</v>
      </c>
      <c r="H89" s="102">
        <v>0</v>
      </c>
      <c r="I89" s="102">
        <v>86</v>
      </c>
      <c r="J89" s="102">
        <v>0</v>
      </c>
      <c r="K89" s="102">
        <v>86</v>
      </c>
      <c r="L89" s="102">
        <v>0</v>
      </c>
      <c r="M89" s="102">
        <v>86</v>
      </c>
      <c r="N89" s="102">
        <v>0</v>
      </c>
      <c r="O89" s="102">
        <v>86</v>
      </c>
      <c r="P89" s="102">
        <v>0</v>
      </c>
      <c r="Q89" s="102">
        <v>86</v>
      </c>
      <c r="R89" s="102">
        <v>0</v>
      </c>
      <c r="S89" s="102">
        <v>86</v>
      </c>
      <c r="T89" s="102">
        <v>0</v>
      </c>
      <c r="U89" s="102">
        <v>86</v>
      </c>
      <c r="V89" s="102">
        <v>0</v>
      </c>
      <c r="W89" s="102">
        <v>86</v>
      </c>
      <c r="X89" s="102">
        <v>0</v>
      </c>
    </row>
    <row r="90" spans="1:24" ht="15.75" customHeight="1">
      <c r="A90" s="102">
        <v>87</v>
      </c>
      <c r="B90" s="102">
        <v>0</v>
      </c>
      <c r="C90" s="102">
        <v>87</v>
      </c>
      <c r="D90" s="102">
        <v>0</v>
      </c>
      <c r="E90" s="102">
        <v>87</v>
      </c>
      <c r="F90" s="102">
        <v>0</v>
      </c>
      <c r="G90" s="102">
        <v>87</v>
      </c>
      <c r="H90" s="102">
        <v>0</v>
      </c>
      <c r="I90" s="102">
        <v>87</v>
      </c>
      <c r="J90" s="102">
        <v>0</v>
      </c>
      <c r="K90" s="102">
        <v>87</v>
      </c>
      <c r="L90" s="102">
        <v>0</v>
      </c>
      <c r="M90" s="102">
        <v>87</v>
      </c>
      <c r="N90" s="102">
        <v>0</v>
      </c>
      <c r="O90" s="102">
        <v>87</v>
      </c>
      <c r="P90" s="102">
        <v>0</v>
      </c>
      <c r="Q90" s="102">
        <v>87</v>
      </c>
      <c r="R90" s="102">
        <v>0</v>
      </c>
      <c r="S90" s="102">
        <v>87</v>
      </c>
      <c r="T90" s="102">
        <v>0</v>
      </c>
      <c r="U90" s="102">
        <v>87</v>
      </c>
      <c r="V90" s="102">
        <v>0</v>
      </c>
      <c r="W90" s="102">
        <v>87</v>
      </c>
      <c r="X90" s="102">
        <v>0</v>
      </c>
    </row>
    <row r="91" spans="1:24" ht="15.75" customHeight="1">
      <c r="A91" s="102">
        <v>88</v>
      </c>
      <c r="B91" s="102">
        <v>0</v>
      </c>
      <c r="C91" s="102">
        <v>88</v>
      </c>
      <c r="D91" s="102">
        <v>0</v>
      </c>
      <c r="E91" s="102">
        <v>88</v>
      </c>
      <c r="F91" s="102">
        <v>0</v>
      </c>
      <c r="G91" s="102">
        <v>88</v>
      </c>
      <c r="H91" s="102">
        <v>0</v>
      </c>
      <c r="I91" s="102">
        <v>88</v>
      </c>
      <c r="J91" s="102">
        <v>0</v>
      </c>
      <c r="K91" s="102">
        <v>88</v>
      </c>
      <c r="L91" s="102">
        <v>0</v>
      </c>
      <c r="M91" s="102">
        <v>88</v>
      </c>
      <c r="N91" s="102">
        <v>0</v>
      </c>
      <c r="O91" s="102">
        <v>88</v>
      </c>
      <c r="P91" s="102">
        <v>0</v>
      </c>
      <c r="Q91" s="102">
        <v>88</v>
      </c>
      <c r="R91" s="102">
        <v>0</v>
      </c>
      <c r="S91" s="102">
        <v>88</v>
      </c>
      <c r="T91" s="102">
        <v>0</v>
      </c>
      <c r="U91" s="102">
        <v>88</v>
      </c>
      <c r="V91" s="102">
        <v>0</v>
      </c>
      <c r="W91" s="102">
        <v>88</v>
      </c>
      <c r="X91" s="102">
        <v>0</v>
      </c>
    </row>
    <row r="92" spans="1:24" ht="15.75" customHeight="1">
      <c r="A92" s="102">
        <v>89</v>
      </c>
      <c r="B92" s="102">
        <v>0</v>
      </c>
      <c r="C92" s="102">
        <v>89</v>
      </c>
      <c r="D92" s="102">
        <v>0</v>
      </c>
      <c r="E92" s="102">
        <v>89</v>
      </c>
      <c r="F92" s="102">
        <v>0</v>
      </c>
      <c r="G92" s="102">
        <v>89</v>
      </c>
      <c r="H92" s="102">
        <v>0</v>
      </c>
      <c r="I92" s="102">
        <v>89</v>
      </c>
      <c r="J92" s="102">
        <v>0</v>
      </c>
      <c r="K92" s="102">
        <v>89</v>
      </c>
      <c r="L92" s="102">
        <v>0</v>
      </c>
      <c r="M92" s="102">
        <v>89</v>
      </c>
      <c r="N92" s="102">
        <v>0</v>
      </c>
      <c r="O92" s="102">
        <v>89</v>
      </c>
      <c r="P92" s="102">
        <v>0</v>
      </c>
      <c r="Q92" s="102">
        <v>89</v>
      </c>
      <c r="R92" s="102">
        <v>0</v>
      </c>
      <c r="S92" s="102">
        <v>89</v>
      </c>
      <c r="T92" s="102">
        <v>0</v>
      </c>
      <c r="U92" s="102">
        <v>89</v>
      </c>
      <c r="V92" s="102">
        <v>0</v>
      </c>
      <c r="W92" s="102">
        <v>89</v>
      </c>
      <c r="X92" s="102">
        <v>0</v>
      </c>
    </row>
    <row r="93" spans="1:24" ht="15.75" customHeight="1">
      <c r="A93" s="102">
        <v>90</v>
      </c>
      <c r="B93" s="102">
        <v>0</v>
      </c>
      <c r="C93" s="102">
        <v>90</v>
      </c>
      <c r="D93" s="102">
        <v>0</v>
      </c>
      <c r="E93" s="102">
        <v>90</v>
      </c>
      <c r="F93" s="102">
        <v>0</v>
      </c>
      <c r="G93" s="102">
        <v>90</v>
      </c>
      <c r="H93" s="102">
        <v>0</v>
      </c>
      <c r="I93" s="102">
        <v>90</v>
      </c>
      <c r="J93" s="102">
        <v>0</v>
      </c>
      <c r="K93" s="102">
        <v>90</v>
      </c>
      <c r="L93" s="102">
        <v>0</v>
      </c>
      <c r="M93" s="102">
        <v>90</v>
      </c>
      <c r="N93" s="102">
        <v>0</v>
      </c>
      <c r="O93" s="102">
        <v>90</v>
      </c>
      <c r="P93" s="102">
        <v>0</v>
      </c>
      <c r="Q93" s="102">
        <v>90</v>
      </c>
      <c r="R93" s="102">
        <v>0</v>
      </c>
      <c r="S93" s="102">
        <v>90</v>
      </c>
      <c r="T93" s="102">
        <v>0</v>
      </c>
      <c r="U93" s="102">
        <v>90</v>
      </c>
      <c r="V93" s="102">
        <v>0</v>
      </c>
      <c r="W93" s="102">
        <v>90</v>
      </c>
      <c r="X93" s="102">
        <v>0</v>
      </c>
    </row>
    <row r="94" spans="1:24" ht="15.75" customHeight="1">
      <c r="A94" s="102">
        <v>91</v>
      </c>
      <c r="B94" s="102">
        <v>0</v>
      </c>
      <c r="C94" s="102">
        <v>91</v>
      </c>
      <c r="D94" s="102">
        <v>0</v>
      </c>
      <c r="E94" s="102">
        <v>91</v>
      </c>
      <c r="F94" s="102">
        <v>0</v>
      </c>
      <c r="G94" s="102">
        <v>91</v>
      </c>
      <c r="H94" s="102">
        <v>0</v>
      </c>
      <c r="I94" s="102">
        <v>91</v>
      </c>
      <c r="J94" s="102">
        <v>0</v>
      </c>
      <c r="K94" s="102">
        <v>91</v>
      </c>
      <c r="L94" s="102">
        <v>0</v>
      </c>
      <c r="M94" s="102">
        <v>91</v>
      </c>
      <c r="N94" s="102">
        <v>0</v>
      </c>
      <c r="O94" s="102">
        <v>91</v>
      </c>
      <c r="P94" s="102">
        <v>0</v>
      </c>
      <c r="Q94" s="102">
        <v>91</v>
      </c>
      <c r="R94" s="102">
        <v>0</v>
      </c>
      <c r="S94" s="102">
        <v>91</v>
      </c>
      <c r="T94" s="102">
        <v>0</v>
      </c>
      <c r="U94" s="102">
        <v>91</v>
      </c>
      <c r="V94" s="102">
        <v>0</v>
      </c>
      <c r="W94" s="102">
        <v>91</v>
      </c>
      <c r="X94" s="102">
        <v>0</v>
      </c>
    </row>
    <row r="95" spans="1:24" ht="15.75" customHeight="1">
      <c r="A95" s="102">
        <v>92</v>
      </c>
      <c r="B95" s="102">
        <v>0</v>
      </c>
      <c r="C95" s="102">
        <v>92</v>
      </c>
      <c r="D95" s="102">
        <v>0</v>
      </c>
      <c r="E95" s="102">
        <v>92</v>
      </c>
      <c r="F95" s="102">
        <v>0</v>
      </c>
      <c r="G95" s="102">
        <v>92</v>
      </c>
      <c r="H95" s="102">
        <v>0</v>
      </c>
      <c r="I95" s="102">
        <v>92</v>
      </c>
      <c r="J95" s="102">
        <v>0</v>
      </c>
      <c r="K95" s="102">
        <v>92</v>
      </c>
      <c r="L95" s="102">
        <v>0</v>
      </c>
      <c r="M95" s="102">
        <v>92</v>
      </c>
      <c r="N95" s="102">
        <v>0</v>
      </c>
      <c r="O95" s="102">
        <v>92</v>
      </c>
      <c r="P95" s="102">
        <v>0</v>
      </c>
      <c r="Q95" s="102">
        <v>92</v>
      </c>
      <c r="R95" s="102">
        <v>0</v>
      </c>
      <c r="S95" s="102">
        <v>92</v>
      </c>
      <c r="T95" s="102">
        <v>0</v>
      </c>
      <c r="U95" s="102">
        <v>92</v>
      </c>
      <c r="V95" s="102">
        <v>0</v>
      </c>
      <c r="W95" s="102">
        <v>92</v>
      </c>
      <c r="X95" s="102">
        <v>0</v>
      </c>
    </row>
    <row r="96" spans="1:24" ht="15.75" customHeight="1">
      <c r="A96" s="102">
        <v>93</v>
      </c>
      <c r="B96" s="102">
        <v>0</v>
      </c>
      <c r="C96" s="102">
        <v>93</v>
      </c>
      <c r="D96" s="102">
        <v>0</v>
      </c>
      <c r="E96" s="102">
        <v>93</v>
      </c>
      <c r="F96" s="102">
        <v>0</v>
      </c>
      <c r="G96" s="102">
        <v>93</v>
      </c>
      <c r="H96" s="102">
        <v>0</v>
      </c>
      <c r="I96" s="102">
        <v>93</v>
      </c>
      <c r="J96" s="102">
        <v>0</v>
      </c>
      <c r="K96" s="102">
        <v>93</v>
      </c>
      <c r="L96" s="102">
        <v>0</v>
      </c>
      <c r="M96" s="102">
        <v>93</v>
      </c>
      <c r="N96" s="102">
        <v>0</v>
      </c>
      <c r="O96" s="102">
        <v>93</v>
      </c>
      <c r="P96" s="102">
        <v>0</v>
      </c>
      <c r="Q96" s="102">
        <v>93</v>
      </c>
      <c r="R96" s="102">
        <v>0</v>
      </c>
      <c r="S96" s="102">
        <v>93</v>
      </c>
      <c r="T96" s="102">
        <v>0</v>
      </c>
      <c r="U96" s="102">
        <v>93</v>
      </c>
      <c r="V96" s="102">
        <v>0</v>
      </c>
      <c r="W96" s="102">
        <v>93</v>
      </c>
      <c r="X96" s="102">
        <v>0</v>
      </c>
    </row>
    <row r="97" spans="1:24" ht="15.75" customHeight="1">
      <c r="A97" s="102">
        <v>94</v>
      </c>
      <c r="B97" s="102">
        <v>0</v>
      </c>
      <c r="C97" s="102">
        <v>94</v>
      </c>
      <c r="D97" s="102">
        <v>0</v>
      </c>
      <c r="E97" s="102">
        <v>94</v>
      </c>
      <c r="F97" s="102">
        <v>0</v>
      </c>
      <c r="G97" s="102">
        <v>94</v>
      </c>
      <c r="H97" s="102">
        <v>0</v>
      </c>
      <c r="I97" s="102">
        <v>94</v>
      </c>
      <c r="J97" s="102">
        <v>0</v>
      </c>
      <c r="K97" s="102">
        <v>94</v>
      </c>
      <c r="L97" s="102">
        <v>0</v>
      </c>
      <c r="M97" s="102">
        <v>94</v>
      </c>
      <c r="N97" s="102">
        <v>0</v>
      </c>
      <c r="O97" s="102">
        <v>94</v>
      </c>
      <c r="P97" s="102">
        <v>0</v>
      </c>
      <c r="Q97" s="102">
        <v>94</v>
      </c>
      <c r="R97" s="102">
        <v>0</v>
      </c>
      <c r="S97" s="102">
        <v>94</v>
      </c>
      <c r="T97" s="102">
        <v>0</v>
      </c>
      <c r="U97" s="102">
        <v>94</v>
      </c>
      <c r="V97" s="102">
        <v>0</v>
      </c>
      <c r="W97" s="102">
        <v>94</v>
      </c>
      <c r="X97" s="102">
        <v>0</v>
      </c>
    </row>
    <row r="98" spans="1:24" ht="15.75" customHeight="1">
      <c r="A98" s="102">
        <v>95</v>
      </c>
      <c r="B98" s="102">
        <v>0</v>
      </c>
      <c r="C98" s="102">
        <v>95</v>
      </c>
      <c r="D98" s="102">
        <v>0</v>
      </c>
      <c r="E98" s="102">
        <v>95</v>
      </c>
      <c r="F98" s="102">
        <v>0</v>
      </c>
      <c r="G98" s="102">
        <v>95</v>
      </c>
      <c r="H98" s="102">
        <v>0</v>
      </c>
      <c r="I98" s="102">
        <v>95</v>
      </c>
      <c r="J98" s="102">
        <v>0</v>
      </c>
      <c r="K98" s="102">
        <v>95</v>
      </c>
      <c r="L98" s="102">
        <v>0</v>
      </c>
      <c r="M98" s="102">
        <v>95</v>
      </c>
      <c r="N98" s="102">
        <v>0</v>
      </c>
      <c r="O98" s="102">
        <v>95</v>
      </c>
      <c r="P98" s="102">
        <v>0</v>
      </c>
      <c r="Q98" s="102">
        <v>95</v>
      </c>
      <c r="R98" s="102">
        <v>0</v>
      </c>
      <c r="S98" s="102">
        <v>95</v>
      </c>
      <c r="T98" s="102">
        <v>0</v>
      </c>
      <c r="U98" s="102">
        <v>95</v>
      </c>
      <c r="V98" s="102">
        <v>0</v>
      </c>
      <c r="W98" s="102">
        <v>95</v>
      </c>
      <c r="X98" s="102">
        <v>0</v>
      </c>
    </row>
    <row r="99" spans="1:24" ht="15.75" customHeight="1">
      <c r="A99" s="102">
        <v>96</v>
      </c>
      <c r="B99" s="102">
        <v>0</v>
      </c>
      <c r="C99" s="102">
        <v>96</v>
      </c>
      <c r="D99" s="102">
        <v>0</v>
      </c>
      <c r="E99" s="102">
        <v>96</v>
      </c>
      <c r="F99" s="102">
        <v>0</v>
      </c>
      <c r="G99" s="102">
        <v>96</v>
      </c>
      <c r="H99" s="102">
        <v>0</v>
      </c>
      <c r="I99" s="102">
        <v>96</v>
      </c>
      <c r="J99" s="102">
        <v>0</v>
      </c>
      <c r="K99" s="102">
        <v>96</v>
      </c>
      <c r="L99" s="102">
        <v>0</v>
      </c>
      <c r="M99" s="102">
        <v>96</v>
      </c>
      <c r="N99" s="102">
        <v>0</v>
      </c>
      <c r="O99" s="102">
        <v>96</v>
      </c>
      <c r="P99" s="102">
        <v>0</v>
      </c>
      <c r="Q99" s="102">
        <v>96</v>
      </c>
      <c r="R99" s="102">
        <v>0</v>
      </c>
      <c r="S99" s="102">
        <v>96</v>
      </c>
      <c r="T99" s="102">
        <v>0</v>
      </c>
      <c r="U99" s="102">
        <v>96</v>
      </c>
      <c r="V99" s="102">
        <v>0</v>
      </c>
      <c r="W99" s="102">
        <v>96</v>
      </c>
      <c r="X99" s="102">
        <v>0</v>
      </c>
    </row>
    <row r="100" spans="1:24" ht="15.75" customHeight="1">
      <c r="A100" s="102">
        <v>97</v>
      </c>
      <c r="B100" s="102">
        <v>0</v>
      </c>
      <c r="C100" s="102">
        <v>97</v>
      </c>
      <c r="D100" s="102">
        <v>0</v>
      </c>
      <c r="E100" s="102">
        <v>97</v>
      </c>
      <c r="F100" s="102">
        <v>0</v>
      </c>
      <c r="G100" s="102">
        <v>97</v>
      </c>
      <c r="H100" s="102">
        <v>0</v>
      </c>
      <c r="I100" s="102">
        <v>97</v>
      </c>
      <c r="J100" s="102">
        <v>0</v>
      </c>
      <c r="K100" s="102">
        <v>97</v>
      </c>
      <c r="L100" s="102">
        <v>0</v>
      </c>
      <c r="M100" s="102">
        <v>97</v>
      </c>
      <c r="N100" s="102">
        <v>0</v>
      </c>
      <c r="O100" s="102">
        <v>97</v>
      </c>
      <c r="P100" s="102">
        <v>0</v>
      </c>
      <c r="Q100" s="102">
        <v>97</v>
      </c>
      <c r="R100" s="102">
        <v>0</v>
      </c>
      <c r="S100" s="102">
        <v>97</v>
      </c>
      <c r="T100" s="102">
        <v>0</v>
      </c>
      <c r="U100" s="102">
        <v>97</v>
      </c>
      <c r="V100" s="102">
        <v>0</v>
      </c>
      <c r="W100" s="102">
        <v>97</v>
      </c>
      <c r="X100" s="102">
        <v>0</v>
      </c>
    </row>
    <row r="101" spans="1:24" ht="15.75" customHeight="1">
      <c r="A101" s="102">
        <v>98</v>
      </c>
      <c r="B101" s="102">
        <v>0</v>
      </c>
      <c r="C101" s="102">
        <v>98</v>
      </c>
      <c r="D101" s="102">
        <v>0</v>
      </c>
      <c r="E101" s="102">
        <v>98</v>
      </c>
      <c r="F101" s="102">
        <v>0</v>
      </c>
      <c r="G101" s="102">
        <v>98</v>
      </c>
      <c r="H101" s="102">
        <v>0</v>
      </c>
      <c r="I101" s="102">
        <v>98</v>
      </c>
      <c r="J101" s="102">
        <v>0</v>
      </c>
      <c r="K101" s="102">
        <v>98</v>
      </c>
      <c r="L101" s="102">
        <v>0</v>
      </c>
      <c r="M101" s="102">
        <v>98</v>
      </c>
      <c r="N101" s="102">
        <v>0</v>
      </c>
      <c r="O101" s="102">
        <v>98</v>
      </c>
      <c r="P101" s="102">
        <v>0</v>
      </c>
      <c r="Q101" s="102">
        <v>98</v>
      </c>
      <c r="R101" s="102">
        <v>0</v>
      </c>
      <c r="S101" s="102">
        <v>98</v>
      </c>
      <c r="T101" s="102">
        <v>0</v>
      </c>
      <c r="U101" s="102">
        <v>98</v>
      </c>
      <c r="V101" s="102">
        <v>0</v>
      </c>
      <c r="W101" s="102">
        <v>98</v>
      </c>
      <c r="X101" s="102">
        <v>0</v>
      </c>
    </row>
    <row r="102" spans="1:24" ht="15.75" customHeight="1">
      <c r="A102" s="102">
        <v>99</v>
      </c>
      <c r="B102" s="102">
        <v>0</v>
      </c>
      <c r="C102" s="102">
        <v>99</v>
      </c>
      <c r="D102" s="102">
        <v>0</v>
      </c>
      <c r="E102" s="102">
        <v>99</v>
      </c>
      <c r="F102" s="102">
        <v>0</v>
      </c>
      <c r="G102" s="102">
        <v>99</v>
      </c>
      <c r="H102" s="102">
        <v>0</v>
      </c>
      <c r="I102" s="102">
        <v>99</v>
      </c>
      <c r="J102" s="102">
        <v>0</v>
      </c>
      <c r="K102" s="102">
        <v>99</v>
      </c>
      <c r="L102" s="102">
        <v>0</v>
      </c>
      <c r="M102" s="102">
        <v>99</v>
      </c>
      <c r="N102" s="102">
        <v>0</v>
      </c>
      <c r="O102" s="102">
        <v>99</v>
      </c>
      <c r="P102" s="102">
        <v>0</v>
      </c>
      <c r="Q102" s="102">
        <v>99</v>
      </c>
      <c r="R102" s="102">
        <v>0</v>
      </c>
      <c r="S102" s="102">
        <v>99</v>
      </c>
      <c r="T102" s="102">
        <v>0</v>
      </c>
      <c r="U102" s="102">
        <v>99</v>
      </c>
      <c r="V102" s="102">
        <v>0</v>
      </c>
      <c r="W102" s="102">
        <v>99</v>
      </c>
      <c r="X102" s="102">
        <v>0</v>
      </c>
    </row>
    <row r="103" spans="1:24" ht="15.75" customHeight="1">
      <c r="A103" s="102">
        <v>100</v>
      </c>
      <c r="B103" s="102">
        <v>0</v>
      </c>
      <c r="C103" s="102">
        <v>100</v>
      </c>
      <c r="D103" s="102">
        <v>0</v>
      </c>
      <c r="E103" s="102">
        <v>100</v>
      </c>
      <c r="F103" s="102">
        <v>0</v>
      </c>
      <c r="G103" s="102">
        <v>100</v>
      </c>
      <c r="H103" s="102">
        <v>0</v>
      </c>
      <c r="I103" s="102">
        <v>100</v>
      </c>
      <c r="J103" s="102">
        <v>0</v>
      </c>
      <c r="K103" s="102">
        <v>100</v>
      </c>
      <c r="L103" s="102">
        <v>0</v>
      </c>
      <c r="M103" s="102">
        <v>100</v>
      </c>
      <c r="N103" s="102">
        <v>0</v>
      </c>
      <c r="O103" s="102">
        <v>100</v>
      </c>
      <c r="P103" s="102">
        <v>0</v>
      </c>
      <c r="Q103" s="102">
        <v>100</v>
      </c>
      <c r="R103" s="102">
        <v>0</v>
      </c>
      <c r="S103" s="102">
        <v>100</v>
      </c>
      <c r="T103" s="102">
        <v>0</v>
      </c>
      <c r="U103" s="102">
        <v>100</v>
      </c>
      <c r="V103" s="102">
        <v>0</v>
      </c>
      <c r="W103" s="102">
        <v>100</v>
      </c>
      <c r="X103" s="102">
        <v>0</v>
      </c>
    </row>
    <row r="104" spans="1:24" ht="15.75" customHeight="1"/>
    <row r="105" spans="1:24" ht="15.75" customHeight="1"/>
    <row r="106" spans="1:24" ht="15.75" customHeight="1"/>
    <row r="107" spans="1:24" ht="15.75" customHeight="1"/>
    <row r="108" spans="1:24" ht="15.75" customHeight="1"/>
    <row r="109" spans="1:24" ht="15.75" customHeight="1"/>
    <row r="110" spans="1:24" ht="15.75" customHeight="1"/>
    <row r="111" spans="1:24" ht="15.75" customHeight="1"/>
    <row r="112" spans="1:2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V1:X1"/>
    <mergeCell ref="B1:D1"/>
    <mergeCell ref="F1:H1"/>
    <mergeCell ref="J1:L1"/>
    <mergeCell ref="N1:P1"/>
    <mergeCell ref="R1:T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X1000"/>
  <sheetViews>
    <sheetView workbookViewId="0">
      <pane xSplit="2" topLeftCell="C1" activePane="topRight" state="frozen"/>
      <selection pane="topRight" activeCell="N26" sqref="N26"/>
    </sheetView>
  </sheetViews>
  <sheetFormatPr baseColWidth="10" defaultColWidth="14.3984375" defaultRowHeight="15" customHeight="1"/>
  <sheetData>
    <row r="1" spans="1:24" ht="15.75" customHeight="1">
      <c r="A1" s="18"/>
      <c r="B1" s="18"/>
      <c r="C1" s="134"/>
      <c r="D1" s="135"/>
      <c r="E1" s="186" t="s">
        <v>376</v>
      </c>
      <c r="F1" s="187"/>
      <c r="G1" s="188" t="s">
        <v>377</v>
      </c>
      <c r="H1" s="187"/>
      <c r="I1" s="186" t="s">
        <v>378</v>
      </c>
      <c r="J1" s="187"/>
      <c r="K1" s="186" t="s">
        <v>379</v>
      </c>
      <c r="L1" s="187"/>
      <c r="M1" s="186" t="s">
        <v>380</v>
      </c>
      <c r="N1" s="187"/>
      <c r="O1" s="188" t="s">
        <v>381</v>
      </c>
      <c r="P1" s="187"/>
      <c r="Q1" s="18"/>
      <c r="R1" s="18"/>
      <c r="S1" s="18"/>
      <c r="T1" s="18"/>
      <c r="U1" s="18"/>
      <c r="V1" s="18"/>
      <c r="W1" s="18"/>
      <c r="X1" s="18"/>
    </row>
    <row r="2" spans="1:24" ht="15.75" customHeight="1">
      <c r="A2" s="93" t="s">
        <v>1</v>
      </c>
      <c r="B2" s="93" t="s">
        <v>2</v>
      </c>
      <c r="C2" s="136" t="s">
        <v>351</v>
      </c>
      <c r="D2" s="137" t="s">
        <v>352</v>
      </c>
      <c r="E2" s="136" t="s">
        <v>308</v>
      </c>
      <c r="F2" s="138" t="s">
        <v>312</v>
      </c>
      <c r="G2" s="136" t="s">
        <v>308</v>
      </c>
      <c r="H2" s="138" t="s">
        <v>312</v>
      </c>
      <c r="I2" s="136" t="s">
        <v>308</v>
      </c>
      <c r="J2" s="138" t="s">
        <v>312</v>
      </c>
      <c r="K2" s="136" t="s">
        <v>308</v>
      </c>
      <c r="L2" s="138" t="s">
        <v>312</v>
      </c>
      <c r="M2" s="136" t="s">
        <v>308</v>
      </c>
      <c r="N2" s="138" t="s">
        <v>312</v>
      </c>
      <c r="O2" s="136" t="s">
        <v>308</v>
      </c>
      <c r="P2" s="138" t="s">
        <v>312</v>
      </c>
      <c r="Q2" s="18"/>
      <c r="R2" s="18"/>
      <c r="S2" s="18"/>
      <c r="T2" s="18"/>
      <c r="U2" s="18"/>
      <c r="V2" s="18"/>
      <c r="W2" s="18"/>
      <c r="X2" s="18"/>
    </row>
    <row r="3" spans="1:24" ht="15.75" customHeight="1">
      <c r="A3" s="18" t="s">
        <v>115</v>
      </c>
      <c r="B3" s="18" t="s">
        <v>114</v>
      </c>
      <c r="C3" s="30"/>
      <c r="D3" s="139" t="s">
        <v>355</v>
      </c>
      <c r="E3" s="140">
        <v>1</v>
      </c>
      <c r="F3" s="141">
        <v>750</v>
      </c>
      <c r="G3" s="142">
        <v>2</v>
      </c>
      <c r="H3" s="143">
        <v>723.75</v>
      </c>
      <c r="I3" s="144"/>
      <c r="J3" s="145"/>
      <c r="K3" s="140"/>
      <c r="L3" s="145"/>
      <c r="M3" s="134"/>
      <c r="N3" s="146"/>
      <c r="O3" s="134"/>
      <c r="P3" s="146"/>
      <c r="Q3" s="18"/>
      <c r="R3" s="18"/>
      <c r="S3" s="18"/>
      <c r="T3" s="18"/>
      <c r="U3" s="18"/>
      <c r="V3" s="18"/>
      <c r="W3" s="18"/>
      <c r="X3" s="18"/>
    </row>
    <row r="4" spans="1:24" ht="15.75" customHeight="1">
      <c r="A4" s="18" t="s">
        <v>131</v>
      </c>
      <c r="B4" s="18" t="s">
        <v>130</v>
      </c>
      <c r="C4" s="30"/>
      <c r="D4" s="139" t="s">
        <v>355</v>
      </c>
      <c r="E4" s="147">
        <v>7</v>
      </c>
      <c r="F4" s="143">
        <v>605.65</v>
      </c>
      <c r="G4" s="147">
        <v>11</v>
      </c>
      <c r="H4" s="143">
        <v>525.21</v>
      </c>
      <c r="I4" s="30">
        <v>10</v>
      </c>
      <c r="J4" s="103">
        <v>544.26</v>
      </c>
      <c r="K4" s="147">
        <v>6</v>
      </c>
      <c r="L4" s="103">
        <v>627.62</v>
      </c>
      <c r="M4" s="148"/>
      <c r="N4" s="113"/>
      <c r="O4" s="148"/>
      <c r="P4" s="113"/>
      <c r="Q4" s="18"/>
      <c r="R4" s="18"/>
      <c r="S4" s="18"/>
      <c r="T4" s="18"/>
      <c r="U4" s="18"/>
      <c r="V4" s="18"/>
      <c r="W4" s="18"/>
      <c r="X4" s="18"/>
    </row>
    <row r="5" spans="1:24" ht="15.75" customHeight="1">
      <c r="A5" s="18" t="s">
        <v>118</v>
      </c>
      <c r="B5" s="18" t="s">
        <v>382</v>
      </c>
      <c r="C5" s="30"/>
      <c r="D5" s="139" t="s">
        <v>355</v>
      </c>
      <c r="E5" s="147" t="s">
        <v>361</v>
      </c>
      <c r="F5" s="143">
        <v>0</v>
      </c>
      <c r="G5" s="147">
        <v>1</v>
      </c>
      <c r="H5" s="149">
        <v>750</v>
      </c>
      <c r="I5" s="30"/>
      <c r="J5" s="150"/>
      <c r="K5" s="147"/>
      <c r="L5" s="151"/>
      <c r="M5" s="148"/>
      <c r="N5" s="113"/>
      <c r="O5" s="148"/>
      <c r="P5" s="113"/>
      <c r="Q5" s="18"/>
      <c r="R5" s="18"/>
      <c r="S5" s="18"/>
      <c r="T5" s="18"/>
      <c r="U5" s="18"/>
      <c r="V5" s="18"/>
      <c r="W5" s="18"/>
      <c r="X5" s="18"/>
    </row>
    <row r="6" spans="1:24" ht="15.75" customHeight="1">
      <c r="A6" s="18" t="s">
        <v>34</v>
      </c>
      <c r="B6" s="18" t="s">
        <v>35</v>
      </c>
      <c r="C6" s="30"/>
      <c r="D6" s="139" t="s">
        <v>357</v>
      </c>
      <c r="E6" s="147">
        <v>1</v>
      </c>
      <c r="F6" s="143">
        <v>750</v>
      </c>
      <c r="G6" s="147">
        <v>4</v>
      </c>
      <c r="H6" s="143">
        <v>643.03</v>
      </c>
      <c r="I6" s="30"/>
      <c r="J6" s="103"/>
      <c r="K6" s="147"/>
      <c r="L6" s="149"/>
      <c r="M6" s="148"/>
      <c r="N6" s="113"/>
      <c r="O6" s="148"/>
      <c r="P6" s="113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18" t="s">
        <v>150</v>
      </c>
      <c r="B7" s="18" t="s">
        <v>363</v>
      </c>
      <c r="C7" s="30"/>
      <c r="D7" s="139" t="s">
        <v>355</v>
      </c>
      <c r="E7" s="147"/>
      <c r="F7" s="149"/>
      <c r="G7" s="147"/>
      <c r="H7" s="152"/>
      <c r="I7" s="30"/>
      <c r="J7" s="30"/>
      <c r="K7" s="147"/>
      <c r="L7" s="149"/>
      <c r="M7" s="148">
        <v>39</v>
      </c>
      <c r="N7" s="102">
        <v>193.69</v>
      </c>
      <c r="O7" s="148">
        <v>8</v>
      </c>
      <c r="P7" s="102">
        <v>584.46</v>
      </c>
      <c r="Q7" s="18"/>
      <c r="R7" s="18"/>
      <c r="S7" s="18"/>
      <c r="T7" s="18"/>
      <c r="U7" s="18"/>
      <c r="V7" s="18"/>
      <c r="W7" s="18"/>
      <c r="X7" s="18"/>
    </row>
    <row r="8" spans="1:24" ht="15.75" customHeight="1">
      <c r="A8" s="18" t="s">
        <v>129</v>
      </c>
      <c r="B8" s="18" t="s">
        <v>128</v>
      </c>
      <c r="C8" s="30"/>
      <c r="D8" s="139" t="s">
        <v>355</v>
      </c>
      <c r="E8" s="147">
        <v>13</v>
      </c>
      <c r="F8" s="143">
        <v>489.09</v>
      </c>
      <c r="G8" s="147"/>
      <c r="H8" s="143"/>
      <c r="I8" s="30">
        <v>8</v>
      </c>
      <c r="J8" s="149">
        <v>584.46</v>
      </c>
      <c r="K8" s="147">
        <v>33</v>
      </c>
      <c r="L8" s="103">
        <v>239.85</v>
      </c>
      <c r="M8" s="148">
        <v>4</v>
      </c>
      <c r="N8" s="21">
        <v>673.97</v>
      </c>
      <c r="O8" s="148"/>
      <c r="P8" s="112"/>
      <c r="Q8" s="18"/>
      <c r="R8" s="18"/>
      <c r="S8" s="18"/>
      <c r="T8" s="18"/>
      <c r="U8" s="18"/>
      <c r="V8" s="18"/>
      <c r="W8" s="18"/>
      <c r="X8" s="18"/>
    </row>
    <row r="9" spans="1:24" ht="15.75" customHeight="1">
      <c r="A9" s="18" t="s">
        <v>120</v>
      </c>
      <c r="B9" s="18" t="s">
        <v>119</v>
      </c>
      <c r="C9" s="30"/>
      <c r="D9" s="139" t="s">
        <v>355</v>
      </c>
      <c r="E9" s="147">
        <v>9</v>
      </c>
      <c r="F9" s="149">
        <v>564</v>
      </c>
      <c r="G9" s="147">
        <v>3</v>
      </c>
      <c r="H9" s="143">
        <v>698.42</v>
      </c>
      <c r="I9" s="30"/>
      <c r="J9" s="143"/>
      <c r="K9" s="147"/>
      <c r="L9" s="143"/>
      <c r="M9" s="148"/>
      <c r="N9" s="113"/>
      <c r="O9" s="148"/>
      <c r="P9" s="113"/>
      <c r="Q9" s="18"/>
      <c r="R9" s="18"/>
      <c r="S9" s="18"/>
      <c r="T9" s="18"/>
      <c r="U9" s="18"/>
      <c r="V9" s="18"/>
      <c r="W9" s="18"/>
      <c r="X9" s="18"/>
    </row>
    <row r="10" spans="1:24" ht="15.75" customHeight="1">
      <c r="A10" s="18" t="s">
        <v>135</v>
      </c>
      <c r="B10" s="18" t="s">
        <v>134</v>
      </c>
      <c r="C10" s="30"/>
      <c r="D10" s="139" t="s">
        <v>355</v>
      </c>
      <c r="E10" s="147">
        <v>20</v>
      </c>
      <c r="F10" s="143">
        <v>381.14</v>
      </c>
      <c r="G10" s="147">
        <v>50</v>
      </c>
      <c r="H10" s="149">
        <v>0</v>
      </c>
      <c r="I10" s="30">
        <v>22</v>
      </c>
      <c r="J10" s="103">
        <v>354.92</v>
      </c>
      <c r="K10" s="147">
        <v>2</v>
      </c>
      <c r="L10" s="103">
        <v>723.75</v>
      </c>
      <c r="M10" s="148"/>
      <c r="N10" s="113"/>
      <c r="O10" s="148"/>
      <c r="P10" s="113"/>
      <c r="Q10" s="18"/>
      <c r="R10" s="18"/>
      <c r="S10" s="18"/>
      <c r="T10" s="18"/>
      <c r="U10" s="18"/>
      <c r="V10" s="18"/>
      <c r="W10" s="18"/>
      <c r="X10" s="18"/>
    </row>
    <row r="11" spans="1:24" ht="15.75" customHeight="1">
      <c r="A11" s="18" t="s">
        <v>383</v>
      </c>
      <c r="B11" s="18" t="s">
        <v>47</v>
      </c>
      <c r="C11" s="30"/>
      <c r="D11" s="139" t="s">
        <v>357</v>
      </c>
      <c r="E11" s="147">
        <v>9</v>
      </c>
      <c r="F11" s="143">
        <v>497.57</v>
      </c>
      <c r="G11" s="147" t="s">
        <v>361</v>
      </c>
      <c r="H11" s="143">
        <v>0</v>
      </c>
      <c r="I11" s="30">
        <v>13</v>
      </c>
      <c r="J11" s="103">
        <v>405.27</v>
      </c>
      <c r="K11" s="147">
        <v>7</v>
      </c>
      <c r="L11" s="103">
        <v>551.32000000000005</v>
      </c>
      <c r="M11" s="148">
        <v>5</v>
      </c>
      <c r="N11" s="21">
        <v>610.88</v>
      </c>
      <c r="O11" s="148" t="s">
        <v>361</v>
      </c>
      <c r="P11" s="113">
        <v>0</v>
      </c>
      <c r="Q11" s="18"/>
      <c r="R11" s="18"/>
      <c r="S11" s="18"/>
      <c r="T11" s="18"/>
      <c r="U11" s="18"/>
      <c r="V11" s="18"/>
      <c r="W11" s="18"/>
      <c r="X11" s="18"/>
    </row>
    <row r="12" spans="1:24" ht="15.75" customHeight="1">
      <c r="A12" s="18" t="s">
        <v>384</v>
      </c>
      <c r="B12" s="18" t="s">
        <v>45</v>
      </c>
      <c r="C12" s="30"/>
      <c r="D12" s="139" t="s">
        <v>357</v>
      </c>
      <c r="E12" s="147"/>
      <c r="F12" s="149"/>
      <c r="G12" s="147"/>
      <c r="H12" s="149"/>
      <c r="I12" s="30">
        <v>4</v>
      </c>
      <c r="J12" s="103">
        <v>643.03</v>
      </c>
      <c r="K12" s="30">
        <v>4</v>
      </c>
      <c r="L12" s="103">
        <v>643.03</v>
      </c>
      <c r="M12" s="148"/>
      <c r="N12" s="112"/>
      <c r="O12" s="148"/>
      <c r="P12" s="112"/>
      <c r="Q12" s="18"/>
      <c r="R12" s="18"/>
      <c r="S12" s="18"/>
      <c r="T12" s="18"/>
      <c r="U12" s="18"/>
      <c r="V12" s="18"/>
      <c r="W12" s="18"/>
      <c r="X12" s="18"/>
    </row>
    <row r="13" spans="1:24" ht="15.75" customHeight="1">
      <c r="A13" s="18" t="s">
        <v>125</v>
      </c>
      <c r="B13" s="18" t="s">
        <v>124</v>
      </c>
      <c r="C13" s="30"/>
      <c r="D13" s="139" t="s">
        <v>355</v>
      </c>
      <c r="E13" s="147">
        <v>24</v>
      </c>
      <c r="F13" s="149">
        <v>330.51</v>
      </c>
      <c r="G13" s="147">
        <v>22</v>
      </c>
      <c r="H13" s="149">
        <v>354.92</v>
      </c>
      <c r="I13" s="30">
        <v>26</v>
      </c>
      <c r="J13" s="103">
        <v>297.01</v>
      </c>
      <c r="K13" s="147">
        <v>11</v>
      </c>
      <c r="L13" s="103">
        <v>525.21</v>
      </c>
      <c r="M13" s="148">
        <v>9</v>
      </c>
      <c r="N13" s="102">
        <v>564</v>
      </c>
      <c r="O13" s="148">
        <v>4</v>
      </c>
      <c r="P13" s="102">
        <v>673.97</v>
      </c>
      <c r="Q13" s="18"/>
      <c r="R13" s="18"/>
      <c r="S13" s="18"/>
      <c r="T13" s="18"/>
      <c r="U13" s="18"/>
      <c r="V13" s="18"/>
      <c r="W13" s="18"/>
      <c r="X13" s="18"/>
    </row>
    <row r="14" spans="1:24" ht="15.75" customHeight="1">
      <c r="A14" s="18" t="s">
        <v>127</v>
      </c>
      <c r="B14" s="18" t="s">
        <v>126</v>
      </c>
      <c r="C14" s="30"/>
      <c r="D14" s="139" t="s">
        <v>355</v>
      </c>
      <c r="E14" s="147"/>
      <c r="F14" s="149"/>
      <c r="G14" s="147">
        <v>43</v>
      </c>
      <c r="H14" s="149">
        <v>0</v>
      </c>
      <c r="I14" s="30"/>
      <c r="J14" s="149"/>
      <c r="K14" s="147">
        <v>12</v>
      </c>
      <c r="L14" s="103">
        <v>506.83</v>
      </c>
      <c r="M14" s="148"/>
      <c r="N14" s="113"/>
      <c r="O14" s="148"/>
      <c r="P14" s="113"/>
      <c r="Q14" s="18"/>
      <c r="R14" s="18"/>
      <c r="S14" s="18"/>
      <c r="T14" s="18"/>
      <c r="U14" s="18"/>
      <c r="V14" s="18"/>
      <c r="W14" s="18"/>
      <c r="X14" s="18"/>
    </row>
    <row r="15" spans="1:24" ht="15.75" customHeight="1">
      <c r="A15" s="18" t="s">
        <v>141</v>
      </c>
      <c r="B15" s="18" t="s">
        <v>354</v>
      </c>
      <c r="C15" s="30"/>
      <c r="D15" s="139" t="s">
        <v>355</v>
      </c>
      <c r="E15" s="147">
        <v>10</v>
      </c>
      <c r="F15" s="149">
        <v>544.26</v>
      </c>
      <c r="G15" s="147">
        <v>16</v>
      </c>
      <c r="H15" s="149">
        <v>439.51</v>
      </c>
      <c r="I15" s="30"/>
      <c r="J15" s="143"/>
      <c r="K15" s="147">
        <v>39</v>
      </c>
      <c r="L15" s="103">
        <v>193.69</v>
      </c>
      <c r="M15" s="148"/>
      <c r="N15" s="102"/>
      <c r="O15" s="148"/>
      <c r="P15" s="113"/>
      <c r="Q15" s="18"/>
      <c r="R15" s="18"/>
      <c r="S15" s="18"/>
      <c r="T15" s="18"/>
      <c r="U15" s="18"/>
      <c r="V15" s="18"/>
      <c r="W15" s="18"/>
      <c r="X15" s="18"/>
    </row>
    <row r="16" spans="1:24" ht="15.75" customHeight="1">
      <c r="A16" s="18" t="s">
        <v>139</v>
      </c>
      <c r="B16" s="18" t="s">
        <v>138</v>
      </c>
      <c r="C16" s="30"/>
      <c r="D16" s="153" t="s">
        <v>355</v>
      </c>
      <c r="E16" s="147"/>
      <c r="F16" s="149"/>
      <c r="G16" s="147">
        <v>17</v>
      </c>
      <c r="H16" s="149">
        <v>424.13</v>
      </c>
      <c r="I16" s="30"/>
      <c r="J16" s="149"/>
      <c r="K16" s="147">
        <v>66</v>
      </c>
      <c r="L16" s="149">
        <v>0</v>
      </c>
      <c r="M16" s="148">
        <v>40</v>
      </c>
      <c r="N16" s="102">
        <v>186.91</v>
      </c>
      <c r="O16" s="148">
        <v>15</v>
      </c>
      <c r="P16" s="102">
        <v>455.45</v>
      </c>
      <c r="Q16" s="18"/>
      <c r="R16" s="18"/>
      <c r="S16" s="18"/>
      <c r="T16" s="18"/>
      <c r="U16" s="18"/>
      <c r="V16" s="18"/>
      <c r="W16" s="18"/>
      <c r="X16" s="18"/>
    </row>
    <row r="17" spans="1:24" ht="15.75" customHeight="1">
      <c r="A17" s="18" t="s">
        <v>385</v>
      </c>
      <c r="B17" s="18" t="s">
        <v>386</v>
      </c>
      <c r="C17" s="30"/>
      <c r="D17" s="153" t="s">
        <v>355</v>
      </c>
      <c r="E17" s="147">
        <v>17</v>
      </c>
      <c r="F17" s="149">
        <v>424.13</v>
      </c>
      <c r="G17" s="147"/>
      <c r="H17" s="149"/>
      <c r="I17" s="30"/>
      <c r="J17" s="149"/>
      <c r="K17" s="147">
        <v>37</v>
      </c>
      <c r="L17" s="149">
        <v>207.99</v>
      </c>
      <c r="M17" s="148">
        <v>22</v>
      </c>
      <c r="N17" s="102">
        <v>354.92</v>
      </c>
      <c r="O17" s="148"/>
      <c r="P17" s="102"/>
      <c r="Q17" s="18"/>
      <c r="R17" s="18"/>
      <c r="S17" s="18"/>
      <c r="T17" s="18"/>
      <c r="U17" s="18"/>
      <c r="V17" s="18"/>
      <c r="W17" s="18"/>
      <c r="X17" s="18"/>
    </row>
    <row r="18" spans="1:24" ht="15.75" customHeight="1">
      <c r="A18" s="18" t="s">
        <v>158</v>
      </c>
      <c r="B18" s="18" t="s">
        <v>157</v>
      </c>
      <c r="C18" s="30"/>
      <c r="D18" s="153" t="s">
        <v>355</v>
      </c>
      <c r="E18" s="147"/>
      <c r="F18" s="149"/>
      <c r="G18" s="147"/>
      <c r="H18" s="149"/>
      <c r="I18" s="30">
        <v>49</v>
      </c>
      <c r="J18" s="149">
        <v>0</v>
      </c>
      <c r="K18" s="147">
        <v>31</v>
      </c>
      <c r="L18" s="103">
        <v>257.56</v>
      </c>
      <c r="M18" s="148">
        <v>34</v>
      </c>
      <c r="N18" s="102">
        <v>231.45</v>
      </c>
      <c r="O18" s="148">
        <v>28</v>
      </c>
      <c r="P18" s="102">
        <v>286.61</v>
      </c>
      <c r="Q18" s="18"/>
      <c r="R18" s="18"/>
      <c r="S18" s="18"/>
      <c r="T18" s="18"/>
      <c r="U18" s="18"/>
      <c r="V18" s="18"/>
      <c r="W18" s="18"/>
      <c r="X18" s="18"/>
    </row>
    <row r="19" spans="1:24" ht="15.75" customHeight="1">
      <c r="A19" s="18" t="s">
        <v>133</v>
      </c>
      <c r="B19" s="18" t="s">
        <v>132</v>
      </c>
      <c r="C19" s="30"/>
      <c r="D19" s="153" t="s">
        <v>355</v>
      </c>
      <c r="E19" s="147">
        <v>46</v>
      </c>
      <c r="F19" s="149">
        <v>0</v>
      </c>
      <c r="G19" s="147">
        <v>29</v>
      </c>
      <c r="H19" s="149">
        <v>276.58</v>
      </c>
      <c r="I19" s="30">
        <v>9</v>
      </c>
      <c r="J19" s="103">
        <v>564</v>
      </c>
      <c r="K19" s="147">
        <v>14</v>
      </c>
      <c r="L19" s="103">
        <v>471.97</v>
      </c>
      <c r="M19" s="148">
        <v>18</v>
      </c>
      <c r="N19" s="102">
        <v>409.28</v>
      </c>
      <c r="O19" s="148">
        <v>5</v>
      </c>
      <c r="P19" s="102">
        <v>650.39</v>
      </c>
      <c r="Q19" s="18"/>
      <c r="R19" s="18"/>
      <c r="S19" s="18"/>
      <c r="T19" s="18"/>
      <c r="U19" s="18"/>
      <c r="V19" s="18"/>
      <c r="W19" s="18"/>
      <c r="X19" s="18"/>
    </row>
    <row r="20" spans="1:24" ht="15.75" customHeight="1">
      <c r="A20" s="18" t="s">
        <v>173</v>
      </c>
      <c r="B20" s="18" t="s">
        <v>172</v>
      </c>
      <c r="C20" s="30"/>
      <c r="D20" s="153" t="s">
        <v>355</v>
      </c>
      <c r="E20" s="147">
        <v>12</v>
      </c>
      <c r="F20" s="149">
        <v>506.83</v>
      </c>
      <c r="G20" s="147">
        <v>12</v>
      </c>
      <c r="H20" s="149">
        <v>506.83</v>
      </c>
      <c r="I20" s="30"/>
      <c r="J20" s="143"/>
      <c r="K20" s="147"/>
      <c r="L20" s="149"/>
      <c r="M20" s="148"/>
      <c r="N20" s="113"/>
      <c r="O20" s="148"/>
      <c r="P20" s="113"/>
      <c r="Q20" s="18"/>
      <c r="R20" s="18"/>
      <c r="S20" s="18"/>
      <c r="T20" s="18"/>
      <c r="U20" s="18"/>
      <c r="V20" s="18"/>
      <c r="W20" s="18"/>
      <c r="X20" s="18"/>
    </row>
    <row r="21" spans="1:24" ht="15.75" customHeight="1">
      <c r="A21" s="18" t="s">
        <v>39</v>
      </c>
      <c r="B21" s="18" t="s">
        <v>40</v>
      </c>
      <c r="C21" s="30"/>
      <c r="D21" s="153" t="s">
        <v>357</v>
      </c>
      <c r="E21" s="147">
        <v>2</v>
      </c>
      <c r="F21" s="149">
        <v>712.5</v>
      </c>
      <c r="G21" s="147">
        <v>3</v>
      </c>
      <c r="H21" s="149">
        <v>676.88</v>
      </c>
      <c r="I21" s="30"/>
      <c r="J21" s="143"/>
      <c r="K21" s="147"/>
      <c r="L21" s="143"/>
      <c r="M21" s="148"/>
      <c r="N21" s="113"/>
      <c r="O21" s="148"/>
      <c r="P21" s="113"/>
      <c r="Q21" s="18"/>
      <c r="R21" s="18"/>
      <c r="S21" s="18"/>
      <c r="T21" s="18"/>
      <c r="U21" s="18"/>
      <c r="V21" s="18"/>
      <c r="W21" s="18"/>
      <c r="X21" s="18"/>
    </row>
    <row r="22" spans="1:24" ht="15.75" customHeight="1">
      <c r="A22" s="18" t="s">
        <v>387</v>
      </c>
      <c r="B22" s="18" t="s">
        <v>151</v>
      </c>
      <c r="C22" s="30"/>
      <c r="D22" s="139" t="s">
        <v>355</v>
      </c>
      <c r="E22" s="147">
        <v>31</v>
      </c>
      <c r="F22" s="149">
        <v>257.56</v>
      </c>
      <c r="G22" s="147"/>
      <c r="H22" s="149"/>
      <c r="I22" s="30"/>
      <c r="J22" s="143"/>
      <c r="K22" s="147"/>
      <c r="L22" s="143"/>
      <c r="M22" s="148">
        <v>12</v>
      </c>
      <c r="N22" s="102">
        <v>506.83</v>
      </c>
      <c r="O22" s="148">
        <v>33</v>
      </c>
      <c r="P22" s="102">
        <v>239.85</v>
      </c>
      <c r="Q22" s="18"/>
      <c r="R22" s="18"/>
      <c r="S22" s="18"/>
      <c r="T22" s="18"/>
      <c r="U22" s="18"/>
      <c r="V22" s="18"/>
      <c r="W22" s="18"/>
      <c r="X22" s="18"/>
    </row>
    <row r="23" spans="1:24" ht="15.75" customHeight="1">
      <c r="A23" s="18" t="s">
        <v>31</v>
      </c>
      <c r="B23" s="18" t="s">
        <v>32</v>
      </c>
      <c r="C23" s="30"/>
      <c r="D23" s="153" t="s">
        <v>357</v>
      </c>
      <c r="E23" s="147">
        <v>5</v>
      </c>
      <c r="F23" s="149">
        <v>610.88</v>
      </c>
      <c r="G23" s="147">
        <v>6</v>
      </c>
      <c r="H23" s="149">
        <v>580.34</v>
      </c>
      <c r="I23" s="30"/>
      <c r="J23" s="143"/>
      <c r="K23" s="147"/>
      <c r="L23" s="143"/>
      <c r="M23" s="102"/>
      <c r="N23" s="113"/>
      <c r="O23" s="148"/>
      <c r="P23" s="113"/>
      <c r="Q23" s="18"/>
      <c r="R23" s="18"/>
      <c r="S23" s="18"/>
      <c r="T23" s="18"/>
      <c r="U23" s="18"/>
      <c r="V23" s="18"/>
      <c r="W23" s="18"/>
      <c r="X23" s="18"/>
    </row>
    <row r="24" spans="1:24" ht="15.75" customHeight="1">
      <c r="A24" s="18" t="s">
        <v>388</v>
      </c>
      <c r="B24" s="18" t="s">
        <v>187</v>
      </c>
      <c r="C24" s="30"/>
      <c r="D24" s="139" t="s">
        <v>355</v>
      </c>
      <c r="E24" s="147">
        <v>16</v>
      </c>
      <c r="F24" s="149">
        <v>439.51</v>
      </c>
      <c r="G24" s="147">
        <v>25</v>
      </c>
      <c r="H24" s="149">
        <v>318.95</v>
      </c>
      <c r="I24" s="30"/>
      <c r="J24" s="149"/>
      <c r="K24" s="147"/>
      <c r="L24" s="149"/>
      <c r="M24" s="148"/>
      <c r="N24" s="113"/>
      <c r="O24" s="148"/>
      <c r="P24" s="113"/>
      <c r="Q24" s="18"/>
      <c r="R24" s="18"/>
      <c r="S24" s="18"/>
      <c r="T24" s="18"/>
      <c r="U24" s="18"/>
      <c r="V24" s="18"/>
      <c r="W24" s="18"/>
      <c r="X24" s="18"/>
    </row>
    <row r="25" spans="1:24" ht="15.75" customHeight="1">
      <c r="A25" s="18" t="s">
        <v>145</v>
      </c>
      <c r="B25" s="18" t="s">
        <v>198</v>
      </c>
      <c r="C25" s="30"/>
      <c r="D25" s="139" t="s">
        <v>355</v>
      </c>
      <c r="E25" s="147">
        <v>34</v>
      </c>
      <c r="F25" s="149">
        <v>231.45</v>
      </c>
      <c r="G25" s="147">
        <v>43</v>
      </c>
      <c r="H25" s="149">
        <v>0</v>
      </c>
      <c r="I25" s="30"/>
      <c r="J25" s="149"/>
      <c r="K25" s="147"/>
      <c r="L25" s="143"/>
      <c r="M25" s="148">
        <v>36</v>
      </c>
      <c r="N25" s="102">
        <v>215.53</v>
      </c>
      <c r="O25" s="148"/>
      <c r="P25" s="113"/>
      <c r="Q25" s="18"/>
      <c r="R25" s="18"/>
      <c r="S25" s="18"/>
      <c r="T25" s="18"/>
      <c r="U25" s="18"/>
      <c r="V25" s="18"/>
      <c r="W25" s="18"/>
      <c r="X25" s="18"/>
    </row>
    <row r="26" spans="1:24" ht="15.75" customHeight="1">
      <c r="A26" s="18" t="s">
        <v>389</v>
      </c>
      <c r="B26" s="18" t="s">
        <v>390</v>
      </c>
      <c r="C26" s="30"/>
      <c r="D26" s="139" t="s">
        <v>355</v>
      </c>
      <c r="E26" s="147">
        <v>35</v>
      </c>
      <c r="F26" s="149">
        <v>223.35</v>
      </c>
      <c r="G26" s="147">
        <v>52</v>
      </c>
      <c r="H26" s="149">
        <v>0</v>
      </c>
      <c r="I26" s="30"/>
      <c r="J26" s="149"/>
      <c r="K26" s="147"/>
      <c r="L26" s="149"/>
      <c r="M26" s="148">
        <v>27</v>
      </c>
      <c r="N26" s="102">
        <v>297.01</v>
      </c>
      <c r="O26" s="148"/>
      <c r="P26" s="113"/>
      <c r="Q26" s="18"/>
      <c r="R26" s="18"/>
      <c r="S26" s="18"/>
      <c r="T26" s="18"/>
      <c r="U26" s="18"/>
      <c r="V26" s="18"/>
      <c r="W26" s="18"/>
      <c r="X26" s="18"/>
    </row>
    <row r="27" spans="1:24" ht="15.75" customHeight="1">
      <c r="A27" s="18" t="s">
        <v>136</v>
      </c>
      <c r="B27" s="18" t="s">
        <v>391</v>
      </c>
      <c r="C27" s="30"/>
      <c r="D27" s="139" t="s">
        <v>355</v>
      </c>
      <c r="E27" s="147">
        <v>37</v>
      </c>
      <c r="F27" s="149">
        <v>207.99</v>
      </c>
      <c r="G27" s="147">
        <v>40</v>
      </c>
      <c r="H27" s="149">
        <v>186.91</v>
      </c>
      <c r="I27" s="30">
        <v>2</v>
      </c>
      <c r="J27" s="103">
        <v>723.75</v>
      </c>
      <c r="K27" s="147">
        <v>62</v>
      </c>
      <c r="L27" s="143">
        <v>0</v>
      </c>
      <c r="M27" s="148"/>
      <c r="N27" s="113"/>
      <c r="O27" s="148"/>
      <c r="P27" s="113"/>
      <c r="Q27" s="18"/>
      <c r="R27" s="18"/>
      <c r="S27" s="18"/>
      <c r="T27" s="18"/>
      <c r="U27" s="18"/>
      <c r="V27" s="18"/>
      <c r="W27" s="18"/>
      <c r="X27" s="18"/>
    </row>
    <row r="28" spans="1:24" ht="15.75" customHeight="1">
      <c r="A28" s="18" t="s">
        <v>392</v>
      </c>
      <c r="B28" s="18" t="s">
        <v>393</v>
      </c>
      <c r="C28" s="30"/>
      <c r="D28" s="139" t="s">
        <v>355</v>
      </c>
      <c r="E28" s="147">
        <v>36</v>
      </c>
      <c r="F28" s="149">
        <v>215.53</v>
      </c>
      <c r="G28" s="147"/>
      <c r="H28" s="149"/>
      <c r="I28" s="30"/>
      <c r="J28" s="149"/>
      <c r="K28" s="147">
        <v>34</v>
      </c>
      <c r="L28" s="103">
        <v>231.45</v>
      </c>
      <c r="M28" s="148"/>
      <c r="N28" s="113"/>
      <c r="O28" s="148"/>
      <c r="P28" s="113"/>
      <c r="Q28" s="18"/>
      <c r="R28" s="18"/>
      <c r="S28" s="18"/>
      <c r="T28" s="18"/>
      <c r="U28" s="18"/>
      <c r="V28" s="18"/>
      <c r="W28" s="18"/>
      <c r="X28" s="18"/>
    </row>
    <row r="29" spans="1:24" ht="15.75" customHeight="1">
      <c r="A29" s="18" t="s">
        <v>145</v>
      </c>
      <c r="B29" s="18" t="s">
        <v>144</v>
      </c>
      <c r="C29" s="30"/>
      <c r="D29" s="139" t="s">
        <v>355</v>
      </c>
      <c r="E29" s="147">
        <v>39</v>
      </c>
      <c r="F29" s="149">
        <v>193.69</v>
      </c>
      <c r="G29" s="147">
        <v>37</v>
      </c>
      <c r="H29" s="149">
        <v>207.99</v>
      </c>
      <c r="I29" s="30"/>
      <c r="J29" s="149"/>
      <c r="K29" s="147"/>
      <c r="L29" s="149"/>
      <c r="M29" s="148"/>
      <c r="N29" s="113"/>
      <c r="O29" s="148"/>
      <c r="P29" s="113"/>
      <c r="Q29" s="18"/>
      <c r="R29" s="18"/>
      <c r="S29" s="18"/>
      <c r="T29" s="18"/>
      <c r="U29" s="18"/>
      <c r="V29" s="18"/>
      <c r="W29" s="18"/>
      <c r="X29" s="18"/>
    </row>
    <row r="30" spans="1:24" ht="15.75" customHeight="1">
      <c r="A30" s="18" t="s">
        <v>394</v>
      </c>
      <c r="B30" s="18" t="s">
        <v>363</v>
      </c>
      <c r="C30" s="30"/>
      <c r="D30" s="139" t="s">
        <v>355</v>
      </c>
      <c r="E30" s="147">
        <v>56</v>
      </c>
      <c r="F30" s="149">
        <v>0</v>
      </c>
      <c r="G30" s="147">
        <v>14</v>
      </c>
      <c r="H30" s="149">
        <v>471.97</v>
      </c>
      <c r="I30" s="30">
        <v>33</v>
      </c>
      <c r="J30" s="103">
        <v>239.85</v>
      </c>
      <c r="K30" s="147">
        <v>29</v>
      </c>
      <c r="L30" s="103">
        <v>276.58</v>
      </c>
      <c r="M30" s="148">
        <v>9</v>
      </c>
      <c r="N30" s="102">
        <v>564</v>
      </c>
      <c r="O30" s="148"/>
      <c r="P30" s="113"/>
      <c r="Q30" s="18"/>
      <c r="R30" s="18"/>
      <c r="S30" s="18"/>
      <c r="T30" s="18"/>
      <c r="U30" s="18"/>
      <c r="V30" s="18"/>
      <c r="W30" s="18"/>
      <c r="X30" s="18"/>
    </row>
    <row r="31" spans="1:24" ht="15.75" customHeight="1">
      <c r="A31" s="18" t="s">
        <v>42</v>
      </c>
      <c r="B31" s="18" t="s">
        <v>43</v>
      </c>
      <c r="C31" s="30"/>
      <c r="D31" s="139" t="s">
        <v>357</v>
      </c>
      <c r="E31" s="147"/>
      <c r="F31" s="149"/>
      <c r="G31" s="147"/>
      <c r="H31" s="149"/>
      <c r="I31" s="30">
        <v>2</v>
      </c>
      <c r="J31" s="103">
        <v>712.5</v>
      </c>
      <c r="K31" s="147">
        <v>8</v>
      </c>
      <c r="L31" s="103">
        <v>523.75</v>
      </c>
      <c r="M31" s="148"/>
      <c r="N31" s="113"/>
      <c r="O31" s="148"/>
      <c r="P31" s="113"/>
      <c r="Q31" s="18"/>
      <c r="R31" s="18"/>
      <c r="S31" s="18"/>
      <c r="T31" s="18"/>
      <c r="U31" s="18"/>
      <c r="V31" s="18"/>
      <c r="W31" s="18"/>
      <c r="X31" s="18"/>
    </row>
    <row r="32" spans="1:24" ht="15.75" customHeight="1">
      <c r="A32" s="18" t="s">
        <v>36</v>
      </c>
      <c r="B32" s="18" t="s">
        <v>37</v>
      </c>
      <c r="C32" s="18"/>
      <c r="D32" s="139"/>
      <c r="E32" s="147"/>
      <c r="F32" s="149"/>
      <c r="G32" s="147"/>
      <c r="H32" s="149"/>
      <c r="I32" s="30">
        <v>5</v>
      </c>
      <c r="J32" s="149">
        <v>610.88</v>
      </c>
      <c r="K32" s="147">
        <v>1</v>
      </c>
      <c r="L32" s="103">
        <v>750</v>
      </c>
      <c r="M32" s="154">
        <v>1</v>
      </c>
      <c r="N32" s="21">
        <v>750</v>
      </c>
      <c r="O32" s="147">
        <v>1</v>
      </c>
      <c r="P32" s="149">
        <v>750</v>
      </c>
      <c r="Q32" s="18"/>
      <c r="R32" s="18"/>
      <c r="S32" s="18"/>
      <c r="T32" s="18"/>
      <c r="U32" s="18"/>
      <c r="V32" s="18"/>
      <c r="W32" s="18"/>
      <c r="X32" s="18"/>
    </row>
    <row r="33" spans="1:24" ht="15.75" customHeight="1">
      <c r="A33" s="18" t="s">
        <v>395</v>
      </c>
      <c r="B33" s="18" t="s">
        <v>61</v>
      </c>
      <c r="C33" s="18"/>
      <c r="D33" s="139"/>
      <c r="E33" s="147"/>
      <c r="F33" s="149"/>
      <c r="G33" s="147"/>
      <c r="H33" s="143"/>
      <c r="I33" s="147">
        <v>6</v>
      </c>
      <c r="J33" s="103">
        <v>580.34</v>
      </c>
      <c r="K33" s="147">
        <v>6</v>
      </c>
      <c r="L33" s="103">
        <v>580.34</v>
      </c>
      <c r="M33" s="148"/>
      <c r="N33" s="113"/>
      <c r="O33" s="148"/>
      <c r="P33" s="113"/>
      <c r="Q33" s="18"/>
      <c r="R33" s="18"/>
      <c r="S33" s="18"/>
      <c r="T33" s="18"/>
      <c r="U33" s="18"/>
      <c r="V33" s="18"/>
      <c r="W33" s="18"/>
      <c r="X33" s="18"/>
    </row>
    <row r="34" spans="1:24" ht="15.75" customHeight="1">
      <c r="A34" s="18" t="s">
        <v>225</v>
      </c>
      <c r="B34" s="18" t="s">
        <v>224</v>
      </c>
      <c r="C34" s="18"/>
      <c r="D34" s="139"/>
      <c r="E34" s="147"/>
      <c r="F34" s="143"/>
      <c r="G34" s="147"/>
      <c r="H34" s="143"/>
      <c r="I34" s="147">
        <v>24</v>
      </c>
      <c r="J34" s="149">
        <v>330.51</v>
      </c>
      <c r="K34" s="147"/>
      <c r="L34" s="143"/>
      <c r="M34" s="147"/>
      <c r="N34" s="112"/>
      <c r="O34" s="148"/>
      <c r="P34" s="112"/>
      <c r="Q34" s="18"/>
      <c r="R34" s="18"/>
      <c r="S34" s="18"/>
      <c r="T34" s="18"/>
      <c r="U34" s="18"/>
      <c r="V34" s="18"/>
      <c r="W34" s="18"/>
      <c r="X34" s="18"/>
    </row>
    <row r="35" spans="1:24" ht="15.75" customHeight="1">
      <c r="A35" s="18" t="s">
        <v>145</v>
      </c>
      <c r="B35" s="18" t="s">
        <v>144</v>
      </c>
      <c r="C35" s="18"/>
      <c r="D35" s="139"/>
      <c r="E35" s="147"/>
      <c r="F35" s="149"/>
      <c r="G35" s="147"/>
      <c r="H35" s="149"/>
      <c r="I35" s="147">
        <v>26</v>
      </c>
      <c r="J35" s="103">
        <v>307.77999999999997</v>
      </c>
      <c r="K35" s="147"/>
      <c r="L35" s="149"/>
      <c r="M35" s="147"/>
      <c r="N35" s="149"/>
      <c r="O35" s="148"/>
      <c r="P35" s="112"/>
      <c r="Q35" s="18"/>
      <c r="R35" s="18"/>
      <c r="S35" s="18"/>
      <c r="T35" s="18"/>
      <c r="U35" s="18"/>
      <c r="V35" s="18"/>
      <c r="W35" s="18"/>
      <c r="X35" s="18"/>
    </row>
    <row r="36" spans="1:24" ht="15.75" customHeight="1">
      <c r="A36" s="18" t="s">
        <v>396</v>
      </c>
      <c r="B36" s="18" t="s">
        <v>397</v>
      </c>
      <c r="C36" s="18"/>
      <c r="D36" s="139"/>
      <c r="E36" s="147"/>
      <c r="F36" s="143"/>
      <c r="G36" s="147"/>
      <c r="H36" s="143"/>
      <c r="I36" s="147"/>
      <c r="J36" s="149"/>
      <c r="K36" s="147">
        <v>67</v>
      </c>
      <c r="L36" s="149">
        <v>0</v>
      </c>
      <c r="M36" s="148">
        <v>38</v>
      </c>
      <c r="N36" s="102">
        <v>200.71</v>
      </c>
      <c r="O36" s="148"/>
      <c r="P36" s="113"/>
      <c r="Q36" s="18"/>
      <c r="R36" s="18"/>
      <c r="S36" s="18"/>
      <c r="T36" s="18"/>
      <c r="U36" s="18"/>
      <c r="V36" s="18"/>
      <c r="W36" s="18"/>
      <c r="X36" s="18"/>
    </row>
    <row r="37" spans="1:24" ht="15.75" customHeight="1">
      <c r="A37" s="18" t="s">
        <v>398</v>
      </c>
      <c r="B37" s="18" t="s">
        <v>170</v>
      </c>
      <c r="C37" s="18"/>
      <c r="D37" s="139"/>
      <c r="E37" s="147"/>
      <c r="F37" s="149"/>
      <c r="G37" s="147"/>
      <c r="H37" s="143"/>
      <c r="I37" s="147"/>
      <c r="J37" s="149"/>
      <c r="K37" s="147">
        <v>35</v>
      </c>
      <c r="L37" s="103">
        <v>223.35</v>
      </c>
      <c r="M37" s="148"/>
      <c r="N37" s="113"/>
      <c r="O37" s="148"/>
      <c r="P37" s="113"/>
      <c r="Q37" s="18"/>
      <c r="R37" s="18"/>
      <c r="S37" s="18"/>
      <c r="T37" s="18"/>
      <c r="U37" s="18"/>
      <c r="V37" s="18"/>
      <c r="W37" s="18"/>
      <c r="X37" s="18"/>
    </row>
    <row r="38" spans="1:24" ht="15.75" customHeight="1">
      <c r="A38" s="18"/>
      <c r="B38" s="18"/>
      <c r="C38" s="18"/>
      <c r="D38" s="139"/>
      <c r="E38" s="147"/>
      <c r="F38" s="143"/>
      <c r="G38" s="147"/>
      <c r="H38" s="149"/>
      <c r="I38" s="147"/>
      <c r="J38" s="149"/>
      <c r="K38" s="147"/>
      <c r="L38" s="149"/>
      <c r="M38" s="148"/>
      <c r="N38" s="113"/>
      <c r="O38" s="148"/>
      <c r="P38" s="113"/>
      <c r="Q38" s="18"/>
      <c r="R38" s="18"/>
      <c r="S38" s="18"/>
      <c r="T38" s="18"/>
      <c r="U38" s="18"/>
      <c r="V38" s="18"/>
      <c r="W38" s="18"/>
      <c r="X38" s="18"/>
    </row>
    <row r="39" spans="1:24" ht="15.75" customHeight="1">
      <c r="A39" s="18"/>
      <c r="B39" s="18"/>
      <c r="C39" s="18"/>
      <c r="D39" s="139"/>
      <c r="E39" s="147"/>
      <c r="F39" s="143"/>
      <c r="G39" s="147"/>
      <c r="H39" s="149"/>
      <c r="I39" s="147"/>
      <c r="J39" s="149"/>
      <c r="K39" s="147"/>
      <c r="L39" s="149"/>
      <c r="M39" s="148"/>
      <c r="N39" s="113"/>
      <c r="O39" s="148"/>
      <c r="P39" s="113"/>
      <c r="Q39" s="18"/>
      <c r="R39" s="18"/>
      <c r="S39" s="18"/>
      <c r="T39" s="18"/>
      <c r="U39" s="18"/>
      <c r="V39" s="18"/>
      <c r="W39" s="18"/>
      <c r="X39" s="18"/>
    </row>
    <row r="40" spans="1:24" ht="15.75" customHeight="1">
      <c r="A40" s="18"/>
      <c r="B40" s="18"/>
      <c r="C40" s="18"/>
      <c r="D40" s="139"/>
      <c r="E40" s="147"/>
      <c r="F40" s="143"/>
      <c r="G40" s="148"/>
      <c r="H40" s="113"/>
      <c r="I40" s="148"/>
      <c r="J40" s="113"/>
      <c r="K40" s="148"/>
      <c r="L40" s="113"/>
      <c r="M40" s="148"/>
      <c r="N40" s="113"/>
      <c r="O40" s="148"/>
      <c r="P40" s="113"/>
      <c r="Q40" s="18"/>
      <c r="R40" s="18"/>
      <c r="S40" s="18"/>
      <c r="T40" s="18"/>
      <c r="U40" s="18"/>
      <c r="V40" s="18"/>
      <c r="W40" s="18"/>
      <c r="X40" s="18"/>
    </row>
    <row r="41" spans="1:24" ht="15.75" customHeight="1">
      <c r="A41" s="18"/>
      <c r="B41" s="18"/>
      <c r="C41" s="18"/>
      <c r="D41" s="139"/>
      <c r="E41" s="147"/>
      <c r="F41" s="149"/>
      <c r="G41" s="148"/>
      <c r="H41" s="113"/>
      <c r="I41" s="148"/>
      <c r="J41" s="113"/>
      <c r="K41" s="148"/>
      <c r="L41" s="113"/>
      <c r="M41" s="148"/>
      <c r="N41" s="113"/>
      <c r="O41" s="148"/>
      <c r="P41" s="113"/>
      <c r="Q41" s="18"/>
      <c r="R41" s="18"/>
      <c r="S41" s="18"/>
      <c r="T41" s="18"/>
      <c r="U41" s="18"/>
      <c r="V41" s="18"/>
      <c r="W41" s="18"/>
      <c r="X41" s="18"/>
    </row>
    <row r="42" spans="1:24" ht="15.75" customHeight="1">
      <c r="A42" s="18"/>
      <c r="B42" s="18"/>
      <c r="C42" s="18"/>
      <c r="D42" s="155"/>
      <c r="E42" s="156"/>
      <c r="F42" s="157"/>
      <c r="G42" s="136"/>
      <c r="H42" s="138"/>
      <c r="I42" s="136"/>
      <c r="J42" s="138"/>
      <c r="K42" s="136"/>
      <c r="L42" s="138"/>
      <c r="M42" s="136"/>
      <c r="N42" s="138"/>
      <c r="O42" s="136"/>
      <c r="P42" s="138"/>
      <c r="Q42" s="18"/>
      <c r="R42" s="18"/>
      <c r="S42" s="18"/>
      <c r="T42" s="18"/>
      <c r="U42" s="18"/>
      <c r="V42" s="18"/>
      <c r="W42" s="18"/>
      <c r="X42" s="18"/>
    </row>
    <row r="43" spans="1:24" ht="15.75" customHeight="1">
      <c r="A43" s="18"/>
      <c r="B43" s="18"/>
      <c r="C43" s="18"/>
      <c r="D43" s="30"/>
      <c r="E43" s="30"/>
      <c r="F43" s="30"/>
      <c r="G43" s="18"/>
      <c r="H43" s="21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5.75" customHeight="1">
      <c r="A44" s="18"/>
      <c r="B44" s="18"/>
      <c r="C44" s="18"/>
      <c r="D44" s="30"/>
      <c r="E44" s="30"/>
      <c r="F44" s="30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24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1:24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1:2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24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1:24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24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1:24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1:24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1:24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1:24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4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1:24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1:24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1:24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  <row r="82" spans="1:24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1:24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1:24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1:24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1:24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1:24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1:24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1:24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1:24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24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1:24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spans="1:24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1:24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1:24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1:24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1:24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1:24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1:24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:24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:24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:24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:2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1:24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1:24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1:24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:24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:24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1:24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:24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:24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:24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:2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1:24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:24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1:24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:24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1:24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:24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:24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:24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:24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24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1:24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1:24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1:24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1:2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1:24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1:24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1:24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</row>
    <row r="178" spans="1:24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</row>
    <row r="179" spans="1:24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</row>
    <row r="180" spans="1:24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</row>
    <row r="181" spans="1:24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</row>
    <row r="182" spans="1:24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</row>
    <row r="183" spans="1:24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</row>
    <row r="184" spans="1:2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</row>
    <row r="185" spans="1:24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</row>
    <row r="186" spans="1:24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</row>
    <row r="187" spans="1:24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</row>
    <row r="188" spans="1:24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</row>
    <row r="189" spans="1:24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</row>
    <row r="190" spans="1:24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</row>
    <row r="191" spans="1:24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</row>
    <row r="192" spans="1:24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</row>
    <row r="193" spans="1:24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</row>
    <row r="194" spans="1:2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</row>
    <row r="195" spans="1:24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</row>
    <row r="196" spans="1:24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</row>
    <row r="197" spans="1:24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</row>
    <row r="198" spans="1:24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</row>
    <row r="199" spans="1:24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</row>
    <row r="200" spans="1:24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</row>
    <row r="201" spans="1:24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</row>
    <row r="202" spans="1:24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</row>
    <row r="203" spans="1:24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</row>
    <row r="204" spans="1:2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</row>
    <row r="205" spans="1:24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</row>
    <row r="206" spans="1:24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</row>
    <row r="207" spans="1:24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</row>
    <row r="208" spans="1:24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</row>
    <row r="209" spans="1:24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</row>
    <row r="210" spans="1:24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</row>
    <row r="211" spans="1:24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</row>
    <row r="212" spans="1:24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</row>
    <row r="213" spans="1:24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</row>
    <row r="214" spans="1:2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</row>
    <row r="215" spans="1:24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</row>
    <row r="216" spans="1:24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</row>
    <row r="217" spans="1:24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</row>
    <row r="218" spans="1:24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</row>
    <row r="219" spans="1:24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</row>
    <row r="220" spans="1:24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</row>
    <row r="221" spans="1:24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</row>
    <row r="222" spans="1:24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</row>
    <row r="223" spans="1:24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</row>
    <row r="224" spans="1: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</row>
    <row r="225" spans="1:24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</row>
    <row r="226" spans="1:24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</row>
    <row r="227" spans="1:24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</row>
    <row r="228" spans="1:24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</row>
    <row r="229" spans="1:24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</row>
    <row r="230" spans="1:24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</row>
    <row r="231" spans="1:24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</row>
    <row r="232" spans="1:24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</row>
    <row r="233" spans="1:24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</row>
    <row r="234" spans="1:2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</row>
    <row r="235" spans="1:24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</row>
    <row r="236" spans="1:24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</row>
    <row r="237" spans="1:24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</row>
    <row r="238" spans="1:24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</row>
    <row r="239" spans="1:24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</row>
    <row r="240" spans="1:24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</row>
    <row r="241" spans="1:24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</row>
    <row r="242" spans="1:24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</row>
    <row r="243" spans="1:24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</row>
    <row r="244" spans="1:2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</row>
    <row r="245" spans="1:24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</row>
    <row r="246" spans="1:24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</row>
    <row r="247" spans="1:24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</row>
    <row r="248" spans="1:24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</row>
    <row r="249" spans="1:24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</row>
    <row r="250" spans="1:24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</row>
    <row r="251" spans="1:24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</row>
    <row r="252" spans="1:24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</row>
    <row r="253" spans="1:24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</row>
    <row r="254" spans="1:2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</row>
    <row r="255" spans="1:24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</row>
    <row r="256" spans="1:24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</row>
    <row r="257" spans="1:24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</row>
    <row r="258" spans="1:24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</row>
    <row r="259" spans="1:24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</row>
    <row r="260" spans="1:24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</row>
    <row r="261" spans="1:24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</row>
    <row r="262" spans="1:24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</row>
    <row r="263" spans="1:24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</row>
    <row r="264" spans="1:2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</row>
    <row r="265" spans="1:24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</row>
    <row r="266" spans="1:24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</row>
    <row r="267" spans="1:24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</row>
    <row r="268" spans="1:24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</row>
    <row r="269" spans="1:24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</row>
    <row r="270" spans="1:24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</row>
    <row r="271" spans="1:24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</row>
    <row r="272" spans="1:24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</row>
    <row r="273" spans="1:24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</row>
    <row r="274" spans="1:2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</row>
    <row r="275" spans="1:24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</row>
    <row r="276" spans="1:24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</row>
    <row r="277" spans="1:24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</row>
    <row r="278" spans="1:24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</row>
    <row r="279" spans="1:24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</row>
    <row r="280" spans="1:24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</row>
    <row r="281" spans="1:24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</row>
    <row r="282" spans="1:24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</row>
    <row r="283" spans="1:24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</row>
    <row r="284" spans="1:2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</row>
    <row r="285" spans="1:24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</row>
    <row r="286" spans="1:24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</row>
    <row r="287" spans="1:24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</row>
    <row r="288" spans="1:24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</row>
    <row r="289" spans="1:24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</row>
    <row r="290" spans="1:24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</row>
    <row r="291" spans="1:24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</row>
    <row r="292" spans="1:24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</row>
    <row r="293" spans="1:24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</row>
    <row r="294" spans="1:2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</row>
    <row r="295" spans="1:24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</row>
    <row r="296" spans="1:24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</row>
    <row r="297" spans="1:24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</row>
    <row r="298" spans="1:24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</row>
    <row r="299" spans="1:24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</row>
    <row r="300" spans="1:24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</row>
    <row r="301" spans="1:24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</row>
    <row r="302" spans="1:24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</row>
    <row r="303" spans="1:24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</row>
    <row r="304" spans="1:2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</row>
    <row r="305" spans="1:24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</row>
    <row r="306" spans="1:24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</row>
    <row r="307" spans="1:24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</row>
    <row r="308" spans="1:24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</row>
    <row r="309" spans="1:24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</row>
    <row r="310" spans="1:24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</row>
    <row r="311" spans="1:24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</row>
    <row r="312" spans="1:24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</row>
    <row r="313" spans="1:24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</row>
    <row r="314" spans="1:2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</row>
    <row r="315" spans="1:24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</row>
    <row r="316" spans="1:24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</row>
    <row r="317" spans="1:24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</row>
    <row r="318" spans="1:24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</row>
    <row r="319" spans="1:24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</row>
    <row r="320" spans="1:24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</row>
    <row r="321" spans="1:24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</row>
    <row r="322" spans="1:24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</row>
    <row r="323" spans="1:24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</row>
    <row r="324" spans="1: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</row>
    <row r="325" spans="1:24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</row>
    <row r="326" spans="1:24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</row>
    <row r="327" spans="1:24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</row>
    <row r="328" spans="1:24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</row>
    <row r="329" spans="1:24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</row>
    <row r="330" spans="1:24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</row>
    <row r="331" spans="1:24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</row>
    <row r="332" spans="1:24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</row>
    <row r="333" spans="1:24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</row>
    <row r="334" spans="1:2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</row>
    <row r="335" spans="1:24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</row>
    <row r="336" spans="1:24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</row>
    <row r="337" spans="1:24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</row>
    <row r="338" spans="1:24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</row>
    <row r="339" spans="1:24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</row>
    <row r="340" spans="1:24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</row>
    <row r="341" spans="1:24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</row>
    <row r="342" spans="1:24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</row>
    <row r="343" spans="1:24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</row>
    <row r="344" spans="1:2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</row>
    <row r="345" spans="1:24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</row>
    <row r="346" spans="1:24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</row>
    <row r="347" spans="1:24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</row>
    <row r="348" spans="1:24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</row>
    <row r="349" spans="1:24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</row>
    <row r="350" spans="1:24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</row>
    <row r="351" spans="1:24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</row>
    <row r="352" spans="1:24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</row>
    <row r="353" spans="1:24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</row>
    <row r="354" spans="1:2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</row>
    <row r="355" spans="1:24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</row>
    <row r="356" spans="1:24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</row>
    <row r="357" spans="1:24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</row>
    <row r="358" spans="1:24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</row>
    <row r="359" spans="1:24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</row>
    <row r="360" spans="1:24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</row>
    <row r="361" spans="1:24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</row>
    <row r="362" spans="1:24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</row>
    <row r="363" spans="1:24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</row>
    <row r="364" spans="1:2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</row>
    <row r="365" spans="1:24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</row>
    <row r="366" spans="1:24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</row>
    <row r="367" spans="1:24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</row>
    <row r="368" spans="1:24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</row>
    <row r="369" spans="1:24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</row>
    <row r="370" spans="1:24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</row>
    <row r="371" spans="1:24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</row>
    <row r="372" spans="1:24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</row>
    <row r="373" spans="1:24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</row>
    <row r="374" spans="1:2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</row>
    <row r="375" spans="1:24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</row>
    <row r="376" spans="1:24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</row>
    <row r="377" spans="1:24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</row>
    <row r="378" spans="1:24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</row>
    <row r="379" spans="1:24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</row>
    <row r="380" spans="1:24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</row>
    <row r="381" spans="1:24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</row>
    <row r="382" spans="1:24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</row>
    <row r="383" spans="1:24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</row>
    <row r="384" spans="1:2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</row>
    <row r="385" spans="1:24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</row>
    <row r="386" spans="1:24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</row>
    <row r="387" spans="1:24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</row>
    <row r="388" spans="1:24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</row>
    <row r="389" spans="1:24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</row>
    <row r="390" spans="1:24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</row>
    <row r="391" spans="1:24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</row>
    <row r="392" spans="1:24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</row>
    <row r="393" spans="1:24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</row>
    <row r="394" spans="1:2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</row>
    <row r="395" spans="1:24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</row>
    <row r="396" spans="1:24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</row>
    <row r="397" spans="1:24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</row>
    <row r="398" spans="1:24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</row>
    <row r="399" spans="1:24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</row>
    <row r="400" spans="1:24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</row>
    <row r="401" spans="1:24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</row>
    <row r="402" spans="1:24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</row>
    <row r="403" spans="1:24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</row>
    <row r="404" spans="1:2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</row>
    <row r="405" spans="1:24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</row>
    <row r="406" spans="1:24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</row>
    <row r="407" spans="1:24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</row>
    <row r="408" spans="1:24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</row>
    <row r="409" spans="1:24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</row>
    <row r="410" spans="1:24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</row>
    <row r="411" spans="1:24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</row>
    <row r="412" spans="1:24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</row>
    <row r="413" spans="1:24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</row>
    <row r="414" spans="1:2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</row>
    <row r="415" spans="1:24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</row>
    <row r="416" spans="1:24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</row>
    <row r="417" spans="1:24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</row>
    <row r="418" spans="1:24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</row>
    <row r="419" spans="1:24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</row>
    <row r="420" spans="1:24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</row>
    <row r="421" spans="1:24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</row>
    <row r="422" spans="1:24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</row>
    <row r="423" spans="1:24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</row>
    <row r="424" spans="1: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</row>
    <row r="425" spans="1:24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</row>
    <row r="426" spans="1:24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</row>
    <row r="427" spans="1:24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</row>
    <row r="428" spans="1:24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</row>
    <row r="429" spans="1:24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</row>
    <row r="430" spans="1:24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</row>
    <row r="431" spans="1:24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</row>
    <row r="432" spans="1:24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</row>
    <row r="433" spans="1:24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</row>
    <row r="434" spans="1:2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</row>
    <row r="435" spans="1:24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</row>
    <row r="436" spans="1:24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</row>
    <row r="437" spans="1:24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</row>
    <row r="438" spans="1:24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</row>
    <row r="439" spans="1:24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</row>
    <row r="440" spans="1:24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</row>
    <row r="441" spans="1:24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</row>
    <row r="442" spans="1:24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</row>
    <row r="443" spans="1:24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</row>
    <row r="444" spans="1:2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</row>
    <row r="445" spans="1:24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</row>
    <row r="446" spans="1:24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</row>
    <row r="447" spans="1:24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</row>
    <row r="448" spans="1:24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</row>
    <row r="449" spans="1:24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</row>
    <row r="450" spans="1:24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</row>
    <row r="451" spans="1:24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</row>
    <row r="452" spans="1:24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</row>
    <row r="453" spans="1:24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</row>
    <row r="454" spans="1:2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</row>
    <row r="455" spans="1:24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</row>
    <row r="456" spans="1:24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</row>
    <row r="457" spans="1:24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</row>
    <row r="458" spans="1:24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</row>
    <row r="459" spans="1:24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</row>
    <row r="460" spans="1:24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</row>
    <row r="461" spans="1:24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</row>
    <row r="462" spans="1:24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</row>
    <row r="463" spans="1:24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</row>
    <row r="464" spans="1:2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</row>
    <row r="465" spans="1:24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</row>
    <row r="466" spans="1:24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</row>
    <row r="467" spans="1:24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</row>
    <row r="468" spans="1:24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</row>
    <row r="469" spans="1:24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</row>
    <row r="470" spans="1:24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</row>
    <row r="471" spans="1:24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</row>
    <row r="472" spans="1:24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</row>
    <row r="473" spans="1:24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</row>
    <row r="474" spans="1:2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</row>
    <row r="475" spans="1:24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</row>
    <row r="476" spans="1:24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</row>
    <row r="477" spans="1:24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</row>
    <row r="478" spans="1:24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</row>
    <row r="479" spans="1:24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</row>
    <row r="480" spans="1:24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</row>
    <row r="481" spans="1:24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</row>
    <row r="482" spans="1:24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</row>
    <row r="483" spans="1:24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</row>
    <row r="484" spans="1:2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</row>
    <row r="485" spans="1:24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</row>
    <row r="486" spans="1:24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</row>
    <row r="487" spans="1:24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</row>
    <row r="488" spans="1:24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</row>
    <row r="489" spans="1:24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</row>
    <row r="490" spans="1:24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</row>
    <row r="491" spans="1:24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</row>
    <row r="492" spans="1:24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</row>
    <row r="493" spans="1:24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</row>
    <row r="494" spans="1:2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</row>
    <row r="495" spans="1:24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</row>
    <row r="496" spans="1:24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</row>
    <row r="497" spans="1:24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</row>
    <row r="498" spans="1:24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</row>
    <row r="499" spans="1:24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</row>
    <row r="500" spans="1:24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</row>
    <row r="501" spans="1:24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</row>
    <row r="502" spans="1:24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</row>
    <row r="503" spans="1:24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</row>
    <row r="504" spans="1:2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</row>
    <row r="505" spans="1:24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</row>
    <row r="506" spans="1:24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</row>
    <row r="507" spans="1:24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</row>
    <row r="508" spans="1:24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</row>
    <row r="509" spans="1:24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</row>
    <row r="510" spans="1:24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</row>
    <row r="511" spans="1:24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</row>
    <row r="512" spans="1:24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</row>
    <row r="513" spans="1:24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</row>
    <row r="514" spans="1:2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</row>
    <row r="515" spans="1:24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</row>
    <row r="516" spans="1:24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</row>
    <row r="517" spans="1:24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</row>
    <row r="518" spans="1:24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</row>
    <row r="519" spans="1:24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</row>
    <row r="520" spans="1:24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</row>
    <row r="521" spans="1:24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</row>
    <row r="522" spans="1:24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</row>
    <row r="523" spans="1:24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</row>
    <row r="524" spans="1: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</row>
    <row r="525" spans="1:24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</row>
    <row r="526" spans="1:24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</row>
    <row r="527" spans="1:24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</row>
    <row r="528" spans="1:24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</row>
    <row r="529" spans="1:24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</row>
    <row r="530" spans="1:24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</row>
    <row r="531" spans="1:24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</row>
    <row r="532" spans="1:24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</row>
    <row r="533" spans="1:24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</row>
    <row r="534" spans="1:2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</row>
    <row r="535" spans="1:24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</row>
    <row r="536" spans="1:24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</row>
    <row r="537" spans="1:24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</row>
    <row r="538" spans="1:24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</row>
    <row r="539" spans="1:24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</row>
    <row r="540" spans="1:24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</row>
    <row r="541" spans="1:24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</row>
    <row r="542" spans="1:24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</row>
    <row r="543" spans="1:24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</row>
    <row r="544" spans="1:2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</row>
    <row r="545" spans="1:24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</row>
    <row r="546" spans="1:24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</row>
    <row r="547" spans="1:24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</row>
    <row r="548" spans="1:24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</row>
    <row r="549" spans="1:24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</row>
    <row r="550" spans="1:24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</row>
    <row r="551" spans="1:24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</row>
    <row r="552" spans="1:24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</row>
    <row r="553" spans="1:24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</row>
    <row r="554" spans="1:2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</row>
    <row r="555" spans="1:24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</row>
    <row r="556" spans="1:24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</row>
    <row r="557" spans="1:24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</row>
    <row r="558" spans="1:24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</row>
    <row r="559" spans="1:24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</row>
    <row r="560" spans="1:24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</row>
    <row r="561" spans="1:24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</row>
    <row r="562" spans="1:24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</row>
    <row r="563" spans="1:24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</row>
    <row r="564" spans="1:2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</row>
    <row r="565" spans="1:24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</row>
    <row r="566" spans="1:24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</row>
    <row r="567" spans="1:24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</row>
    <row r="568" spans="1:24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</row>
    <row r="569" spans="1:24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</row>
    <row r="570" spans="1:24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</row>
    <row r="571" spans="1:24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</row>
    <row r="572" spans="1:24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</row>
    <row r="573" spans="1:24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</row>
    <row r="574" spans="1:2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</row>
    <row r="575" spans="1:24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</row>
    <row r="576" spans="1:24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</row>
    <row r="577" spans="1:24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</row>
    <row r="578" spans="1:24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</row>
    <row r="579" spans="1:24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</row>
    <row r="580" spans="1:24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</row>
    <row r="581" spans="1:24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</row>
    <row r="582" spans="1:24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</row>
    <row r="583" spans="1:24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</row>
    <row r="584" spans="1:2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</row>
    <row r="585" spans="1:24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</row>
    <row r="586" spans="1:24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</row>
    <row r="587" spans="1:24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</row>
    <row r="588" spans="1:24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</row>
    <row r="589" spans="1:24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</row>
    <row r="590" spans="1:24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</row>
    <row r="591" spans="1:24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</row>
    <row r="592" spans="1:24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</row>
    <row r="593" spans="1:24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</row>
    <row r="594" spans="1:2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</row>
    <row r="595" spans="1:24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</row>
    <row r="596" spans="1:24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</row>
    <row r="597" spans="1:24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</row>
    <row r="598" spans="1:24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</row>
    <row r="599" spans="1:24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</row>
    <row r="600" spans="1:24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</row>
    <row r="601" spans="1:24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</row>
    <row r="602" spans="1:24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</row>
    <row r="603" spans="1:24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</row>
    <row r="604" spans="1:2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</row>
    <row r="605" spans="1:24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</row>
    <row r="606" spans="1:24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</row>
    <row r="607" spans="1:24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</row>
    <row r="608" spans="1:24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</row>
    <row r="609" spans="1:24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</row>
    <row r="610" spans="1:24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</row>
    <row r="611" spans="1:24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</row>
    <row r="612" spans="1:24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</row>
    <row r="613" spans="1:24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</row>
    <row r="614" spans="1:2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</row>
    <row r="615" spans="1:24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</row>
    <row r="616" spans="1:24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</row>
    <row r="617" spans="1:24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</row>
    <row r="618" spans="1:24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</row>
    <row r="619" spans="1:24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</row>
    <row r="620" spans="1:24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</row>
    <row r="621" spans="1:24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</row>
    <row r="622" spans="1:24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</row>
    <row r="623" spans="1:24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</row>
    <row r="624" spans="1: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</row>
    <row r="625" spans="1:24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</row>
    <row r="626" spans="1:24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</row>
    <row r="627" spans="1:24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</row>
    <row r="628" spans="1:24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</row>
    <row r="629" spans="1:24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</row>
    <row r="630" spans="1:24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</row>
    <row r="631" spans="1:24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</row>
    <row r="632" spans="1:24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</row>
    <row r="633" spans="1:24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</row>
    <row r="634" spans="1:2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</row>
    <row r="635" spans="1:24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</row>
    <row r="636" spans="1:24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</row>
    <row r="637" spans="1:24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</row>
    <row r="638" spans="1:24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</row>
    <row r="639" spans="1:24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</row>
    <row r="640" spans="1:24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</row>
    <row r="641" spans="1:24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</row>
    <row r="642" spans="1:24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</row>
    <row r="643" spans="1:24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</row>
    <row r="644" spans="1:2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</row>
    <row r="645" spans="1:24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</row>
    <row r="646" spans="1:24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</row>
    <row r="647" spans="1:24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</row>
    <row r="648" spans="1:24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</row>
    <row r="649" spans="1:24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</row>
    <row r="650" spans="1:24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</row>
    <row r="651" spans="1:24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</row>
    <row r="652" spans="1:24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</row>
    <row r="653" spans="1:24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</row>
    <row r="654" spans="1:2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</row>
    <row r="655" spans="1:24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</row>
    <row r="656" spans="1:24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</row>
    <row r="657" spans="1:24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</row>
    <row r="658" spans="1:24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</row>
    <row r="659" spans="1:24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</row>
    <row r="660" spans="1:24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</row>
    <row r="661" spans="1:24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</row>
    <row r="662" spans="1:24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</row>
    <row r="663" spans="1:24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</row>
    <row r="664" spans="1:2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</row>
    <row r="665" spans="1:24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</row>
    <row r="666" spans="1:24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</row>
    <row r="667" spans="1:24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</row>
    <row r="668" spans="1:24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</row>
    <row r="669" spans="1:24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</row>
    <row r="670" spans="1:24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</row>
    <row r="671" spans="1:24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</row>
    <row r="672" spans="1:24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</row>
    <row r="673" spans="1:24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</row>
    <row r="674" spans="1:2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</row>
    <row r="675" spans="1:24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</row>
    <row r="676" spans="1:24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</row>
    <row r="677" spans="1:24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</row>
    <row r="678" spans="1:24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</row>
    <row r="679" spans="1:24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</row>
    <row r="680" spans="1:24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</row>
    <row r="681" spans="1:24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</row>
    <row r="682" spans="1:24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</row>
    <row r="683" spans="1:24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</row>
    <row r="684" spans="1:2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</row>
    <row r="685" spans="1:24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</row>
    <row r="686" spans="1:24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</row>
    <row r="687" spans="1:24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</row>
    <row r="688" spans="1:24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</row>
    <row r="689" spans="1:24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</row>
    <row r="690" spans="1:24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</row>
    <row r="691" spans="1:24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</row>
    <row r="692" spans="1:24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</row>
    <row r="693" spans="1:24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</row>
    <row r="694" spans="1:2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</row>
    <row r="695" spans="1:24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</row>
    <row r="696" spans="1:24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</row>
    <row r="697" spans="1:24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</row>
    <row r="698" spans="1:24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</row>
    <row r="699" spans="1:24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</row>
    <row r="700" spans="1:24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</row>
    <row r="701" spans="1:24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</row>
    <row r="702" spans="1:24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</row>
    <row r="703" spans="1:24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</row>
    <row r="704" spans="1:2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</row>
    <row r="705" spans="1:24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</row>
    <row r="706" spans="1:24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</row>
    <row r="707" spans="1:24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</row>
    <row r="708" spans="1:24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</row>
    <row r="709" spans="1:24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</row>
    <row r="710" spans="1:24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</row>
    <row r="711" spans="1:24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</row>
    <row r="712" spans="1:24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</row>
    <row r="713" spans="1:24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</row>
    <row r="714" spans="1:2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</row>
    <row r="715" spans="1:24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</row>
    <row r="716" spans="1:24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</row>
    <row r="717" spans="1:24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</row>
    <row r="718" spans="1:24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</row>
    <row r="719" spans="1:24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</row>
    <row r="720" spans="1:24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</row>
    <row r="721" spans="1:24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</row>
    <row r="722" spans="1:24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</row>
    <row r="723" spans="1:24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</row>
    <row r="724" spans="1: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</row>
    <row r="725" spans="1:24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</row>
    <row r="726" spans="1:24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</row>
    <row r="727" spans="1:24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</row>
    <row r="728" spans="1:24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</row>
    <row r="729" spans="1:24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</row>
    <row r="730" spans="1:24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</row>
    <row r="731" spans="1:24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</row>
    <row r="732" spans="1:24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</row>
    <row r="733" spans="1:24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</row>
    <row r="734" spans="1:2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</row>
    <row r="735" spans="1:24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</row>
    <row r="736" spans="1:24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</row>
    <row r="737" spans="1:24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</row>
    <row r="738" spans="1:24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</row>
    <row r="739" spans="1:24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</row>
    <row r="740" spans="1:24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</row>
    <row r="741" spans="1:24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</row>
    <row r="742" spans="1:24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</row>
    <row r="743" spans="1:24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</row>
    <row r="744" spans="1:2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</row>
    <row r="745" spans="1:24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</row>
    <row r="746" spans="1:24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</row>
    <row r="747" spans="1:24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</row>
    <row r="748" spans="1:24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</row>
    <row r="749" spans="1:24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</row>
    <row r="750" spans="1:24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</row>
    <row r="751" spans="1:24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</row>
    <row r="752" spans="1:24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</row>
    <row r="753" spans="1:24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</row>
    <row r="754" spans="1:2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</row>
    <row r="755" spans="1:24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</row>
    <row r="756" spans="1:24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</row>
    <row r="757" spans="1:24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</row>
    <row r="758" spans="1:24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</row>
    <row r="759" spans="1:24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</row>
    <row r="760" spans="1:24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</row>
    <row r="761" spans="1:24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</row>
    <row r="762" spans="1:24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</row>
    <row r="763" spans="1:24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</row>
    <row r="764" spans="1:2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</row>
    <row r="765" spans="1:24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</row>
    <row r="766" spans="1:24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</row>
    <row r="767" spans="1:24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</row>
    <row r="768" spans="1:24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</row>
    <row r="769" spans="1:24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</row>
    <row r="770" spans="1:24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</row>
    <row r="771" spans="1:24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</row>
    <row r="772" spans="1:24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</row>
    <row r="773" spans="1:24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</row>
    <row r="774" spans="1:2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</row>
    <row r="775" spans="1:24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</row>
    <row r="776" spans="1:24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</row>
    <row r="777" spans="1:24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</row>
    <row r="778" spans="1:24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</row>
    <row r="779" spans="1:24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</row>
    <row r="780" spans="1:24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</row>
    <row r="781" spans="1:24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</row>
    <row r="782" spans="1:24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</row>
    <row r="783" spans="1:24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</row>
    <row r="784" spans="1:2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</row>
    <row r="785" spans="1:24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</row>
    <row r="786" spans="1:24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</row>
    <row r="787" spans="1:24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</row>
    <row r="788" spans="1:24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</row>
    <row r="789" spans="1:24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</row>
    <row r="790" spans="1:24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</row>
    <row r="791" spans="1:24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</row>
    <row r="792" spans="1:24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</row>
    <row r="793" spans="1:24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</row>
    <row r="794" spans="1:2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</row>
    <row r="795" spans="1:24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</row>
    <row r="796" spans="1:24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</row>
    <row r="797" spans="1:24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</row>
    <row r="798" spans="1:24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</row>
    <row r="799" spans="1:24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</row>
    <row r="800" spans="1:24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</row>
    <row r="801" spans="1:24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</row>
    <row r="802" spans="1:24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</row>
    <row r="803" spans="1:24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</row>
    <row r="804" spans="1:2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</row>
    <row r="805" spans="1:24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</row>
    <row r="806" spans="1:24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</row>
    <row r="807" spans="1:24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</row>
    <row r="808" spans="1:24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</row>
    <row r="809" spans="1:24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</row>
    <row r="810" spans="1:24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</row>
    <row r="811" spans="1:24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</row>
    <row r="812" spans="1:24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</row>
    <row r="813" spans="1:24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</row>
    <row r="814" spans="1:2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</row>
    <row r="815" spans="1:24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</row>
    <row r="816" spans="1:24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</row>
    <row r="817" spans="1:24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</row>
    <row r="818" spans="1:24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</row>
    <row r="819" spans="1:24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</row>
    <row r="820" spans="1:24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</row>
    <row r="821" spans="1:24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</row>
    <row r="822" spans="1:24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</row>
    <row r="823" spans="1:24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</row>
    <row r="824" spans="1: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</row>
    <row r="825" spans="1:24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</row>
    <row r="826" spans="1:24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</row>
    <row r="827" spans="1:24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</row>
    <row r="828" spans="1:24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</row>
    <row r="829" spans="1:24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</row>
    <row r="830" spans="1:24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</row>
    <row r="831" spans="1:24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</row>
    <row r="832" spans="1:24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</row>
    <row r="833" spans="1:24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</row>
    <row r="834" spans="1:2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</row>
    <row r="835" spans="1:24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</row>
    <row r="836" spans="1:24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</row>
    <row r="837" spans="1:24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</row>
    <row r="838" spans="1:24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</row>
    <row r="839" spans="1:24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</row>
    <row r="840" spans="1:24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</row>
    <row r="841" spans="1:24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</row>
    <row r="842" spans="1:24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</row>
    <row r="843" spans="1:24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</row>
    <row r="844" spans="1:2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</row>
    <row r="845" spans="1:24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</row>
    <row r="846" spans="1:24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</row>
    <row r="847" spans="1:24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</row>
    <row r="848" spans="1:24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</row>
    <row r="849" spans="1:24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</row>
    <row r="850" spans="1:24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</row>
    <row r="851" spans="1:24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</row>
    <row r="852" spans="1:24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</row>
    <row r="853" spans="1:24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</row>
    <row r="854" spans="1:2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</row>
    <row r="855" spans="1:24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</row>
    <row r="856" spans="1:24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</row>
    <row r="857" spans="1:24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</row>
    <row r="858" spans="1:24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</row>
    <row r="859" spans="1:24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</row>
    <row r="860" spans="1:24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</row>
    <row r="861" spans="1:24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</row>
    <row r="862" spans="1:24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</row>
    <row r="863" spans="1:24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</row>
    <row r="864" spans="1:2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</row>
    <row r="865" spans="1:24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</row>
    <row r="866" spans="1:24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</row>
    <row r="867" spans="1:24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</row>
    <row r="868" spans="1:24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</row>
    <row r="869" spans="1:24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</row>
    <row r="870" spans="1:24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</row>
    <row r="871" spans="1:24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</row>
    <row r="872" spans="1:24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</row>
    <row r="873" spans="1:24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</row>
    <row r="874" spans="1:2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</row>
    <row r="875" spans="1:24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</row>
    <row r="876" spans="1:24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</row>
    <row r="877" spans="1:24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</row>
    <row r="878" spans="1:24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</row>
    <row r="879" spans="1:24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</row>
    <row r="880" spans="1:24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</row>
    <row r="881" spans="1:24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</row>
    <row r="882" spans="1:24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</row>
    <row r="883" spans="1:24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</row>
    <row r="884" spans="1:2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</row>
    <row r="885" spans="1:24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</row>
    <row r="886" spans="1:24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</row>
    <row r="887" spans="1:24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</row>
    <row r="888" spans="1:24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</row>
    <row r="889" spans="1:24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</row>
    <row r="890" spans="1:24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</row>
    <row r="891" spans="1:24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</row>
    <row r="892" spans="1:24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</row>
    <row r="893" spans="1:24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</row>
    <row r="894" spans="1:2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</row>
    <row r="895" spans="1:24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</row>
    <row r="896" spans="1:24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</row>
    <row r="897" spans="1:24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</row>
    <row r="898" spans="1:24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</row>
    <row r="899" spans="1:24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</row>
    <row r="900" spans="1:24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</row>
    <row r="901" spans="1:24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</row>
    <row r="902" spans="1:24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</row>
    <row r="903" spans="1:24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</row>
    <row r="904" spans="1:2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</row>
    <row r="905" spans="1:24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</row>
    <row r="906" spans="1:24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</row>
    <row r="907" spans="1:24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</row>
    <row r="908" spans="1:24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</row>
    <row r="909" spans="1:24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</row>
    <row r="910" spans="1:24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</row>
    <row r="911" spans="1:24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</row>
    <row r="912" spans="1:24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</row>
    <row r="913" spans="1:24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</row>
    <row r="914" spans="1:2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</row>
    <row r="915" spans="1:24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</row>
    <row r="916" spans="1:24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</row>
    <row r="917" spans="1:24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</row>
    <row r="918" spans="1:24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</row>
    <row r="919" spans="1:24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</row>
    <row r="920" spans="1:24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</row>
    <row r="921" spans="1:24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</row>
    <row r="922" spans="1:24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</row>
    <row r="923" spans="1:24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</row>
    <row r="924" spans="1: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</row>
    <row r="925" spans="1:24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</row>
    <row r="926" spans="1:24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</row>
    <row r="927" spans="1:24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</row>
    <row r="928" spans="1:24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</row>
    <row r="929" spans="1:24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</row>
    <row r="930" spans="1:24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</row>
    <row r="931" spans="1:24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</row>
    <row r="932" spans="1:24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</row>
    <row r="933" spans="1:24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</row>
    <row r="934" spans="1:2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</row>
    <row r="935" spans="1:24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</row>
    <row r="936" spans="1:24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</row>
    <row r="937" spans="1:24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</row>
    <row r="938" spans="1:24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</row>
    <row r="939" spans="1:24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</row>
    <row r="940" spans="1:24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</row>
    <row r="941" spans="1:24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</row>
    <row r="942" spans="1:24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</row>
    <row r="943" spans="1:24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</row>
    <row r="944" spans="1:2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</row>
    <row r="945" spans="1:24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</row>
    <row r="946" spans="1:24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</row>
    <row r="947" spans="1:24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</row>
    <row r="948" spans="1:24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</row>
    <row r="949" spans="1:24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</row>
    <row r="950" spans="1:24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</row>
    <row r="951" spans="1:24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</row>
    <row r="952" spans="1:24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</row>
    <row r="953" spans="1:24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</row>
    <row r="954" spans="1:2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</row>
    <row r="955" spans="1:24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</row>
    <row r="956" spans="1:24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</row>
    <row r="957" spans="1:24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</row>
    <row r="958" spans="1:24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</row>
    <row r="959" spans="1:24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</row>
    <row r="960" spans="1:24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</row>
    <row r="961" spans="1:24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</row>
    <row r="962" spans="1:24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</row>
    <row r="963" spans="1:24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</row>
    <row r="964" spans="1:2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</row>
    <row r="965" spans="1:24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</row>
    <row r="966" spans="1:24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</row>
    <row r="967" spans="1:24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</row>
    <row r="968" spans="1:24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</row>
    <row r="969" spans="1:24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</row>
    <row r="970" spans="1:24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</row>
    <row r="971" spans="1:24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</row>
    <row r="972" spans="1:24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</row>
    <row r="973" spans="1:24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</row>
    <row r="974" spans="1:2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</row>
    <row r="975" spans="1:24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</row>
    <row r="976" spans="1:24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</row>
    <row r="977" spans="1:24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</row>
    <row r="978" spans="1:24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</row>
    <row r="979" spans="1:24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</row>
    <row r="980" spans="1:24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</row>
    <row r="981" spans="1:24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</row>
    <row r="982" spans="1:24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</row>
    <row r="983" spans="1:24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</row>
    <row r="984" spans="1:2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</row>
    <row r="985" spans="1:24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</row>
    <row r="986" spans="1:24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</row>
    <row r="987" spans="1:24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</row>
    <row r="988" spans="1:24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</row>
    <row r="989" spans="1:24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</row>
    <row r="990" spans="1:24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</row>
    <row r="991" spans="1:24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</row>
    <row r="992" spans="1:24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</row>
    <row r="993" spans="1:24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</row>
    <row r="994" spans="1:2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</row>
    <row r="995" spans="1:24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</row>
    <row r="996" spans="1:24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</row>
    <row r="997" spans="1:24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</row>
    <row r="998" spans="1:24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</row>
    <row r="999" spans="1:24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</row>
    <row r="1000" spans="1:24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</row>
  </sheetData>
  <mergeCells count="6">
    <mergeCell ref="O1:P1"/>
    <mergeCell ref="E1:F1"/>
    <mergeCell ref="G1:H1"/>
    <mergeCell ref="I1:J1"/>
    <mergeCell ref="K1:L1"/>
    <mergeCell ref="M1:N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J1000"/>
  <sheetViews>
    <sheetView workbookViewId="0"/>
  </sheetViews>
  <sheetFormatPr baseColWidth="10" defaultColWidth="14.3984375" defaultRowHeight="15" customHeight="1"/>
  <sheetData>
    <row r="1" spans="1:10" ht="14">
      <c r="C1" s="177" t="s">
        <v>399</v>
      </c>
      <c r="D1" s="178"/>
      <c r="E1" s="178"/>
      <c r="F1" s="179"/>
      <c r="G1" s="177" t="s">
        <v>399</v>
      </c>
      <c r="H1" s="178"/>
      <c r="I1" s="178"/>
      <c r="J1" s="179"/>
    </row>
    <row r="2" spans="1:10" ht="14">
      <c r="A2" s="72" t="s">
        <v>1</v>
      </c>
      <c r="B2" s="72" t="s">
        <v>2</v>
      </c>
      <c r="C2" s="108" t="s">
        <v>351</v>
      </c>
      <c r="D2" s="72" t="s">
        <v>352</v>
      </c>
      <c r="E2" s="72" t="s">
        <v>308</v>
      </c>
      <c r="F2" s="109" t="s">
        <v>312</v>
      </c>
      <c r="G2" s="110" t="s">
        <v>351</v>
      </c>
      <c r="H2" s="100" t="s">
        <v>352</v>
      </c>
      <c r="I2" s="100" t="s">
        <v>308</v>
      </c>
      <c r="J2" s="111" t="s">
        <v>312</v>
      </c>
    </row>
    <row r="3" spans="1:10">
      <c r="A3" s="72" t="s">
        <v>204</v>
      </c>
      <c r="B3" s="72" t="s">
        <v>400</v>
      </c>
      <c r="C3" s="108"/>
      <c r="D3" s="72" t="s">
        <v>355</v>
      </c>
      <c r="E3" s="72">
        <v>25</v>
      </c>
      <c r="F3" s="102">
        <v>626.20000000000005</v>
      </c>
      <c r="G3" s="108"/>
      <c r="H3" s="72" t="s">
        <v>355</v>
      </c>
      <c r="I3" s="72">
        <v>27</v>
      </c>
      <c r="J3" s="112">
        <v>607.54999999999995</v>
      </c>
    </row>
    <row r="4" spans="1:10" ht="14">
      <c r="A4" s="72"/>
      <c r="B4" s="72"/>
      <c r="C4" s="108"/>
      <c r="D4" s="72"/>
      <c r="E4" s="72"/>
      <c r="F4" s="109"/>
      <c r="G4" s="108"/>
      <c r="H4" s="72"/>
      <c r="I4" s="72"/>
      <c r="J4" s="109"/>
    </row>
    <row r="5" spans="1:10" ht="14">
      <c r="A5" s="72"/>
      <c r="B5" s="72"/>
      <c r="C5" s="108"/>
      <c r="D5" s="72"/>
      <c r="E5" s="72"/>
      <c r="F5" s="109"/>
      <c r="G5" s="108"/>
      <c r="H5" s="72"/>
      <c r="I5" s="72"/>
      <c r="J5" s="109"/>
    </row>
    <row r="6" spans="1:10" ht="14">
      <c r="A6" s="72"/>
      <c r="B6" s="72"/>
      <c r="C6" s="108"/>
      <c r="D6" s="72"/>
      <c r="E6" s="72"/>
      <c r="F6" s="109"/>
      <c r="G6" s="108"/>
      <c r="H6" s="72"/>
      <c r="I6" s="72"/>
      <c r="J6" s="109"/>
    </row>
    <row r="7" spans="1:10">
      <c r="A7" s="72"/>
      <c r="B7" s="72"/>
      <c r="C7" s="108"/>
      <c r="D7" s="72"/>
      <c r="E7" s="72"/>
      <c r="F7" s="102"/>
      <c r="G7" s="108"/>
      <c r="H7" s="72"/>
      <c r="I7" s="72"/>
      <c r="J7" s="109"/>
    </row>
    <row r="8" spans="1:10" ht="14">
      <c r="A8" s="72"/>
      <c r="B8" s="72"/>
      <c r="C8" s="108"/>
      <c r="D8" s="72"/>
      <c r="E8" s="72"/>
      <c r="F8" s="109"/>
      <c r="G8" s="108"/>
      <c r="H8" s="72"/>
      <c r="I8" s="72"/>
      <c r="J8" s="109"/>
    </row>
    <row r="9" spans="1:10" ht="14">
      <c r="A9" s="72"/>
      <c r="B9" s="72"/>
      <c r="C9" s="108"/>
      <c r="D9" s="72"/>
      <c r="E9" s="72"/>
      <c r="F9" s="109"/>
      <c r="G9" s="108"/>
      <c r="H9" s="72"/>
      <c r="I9" s="72"/>
      <c r="J9" s="109"/>
    </row>
    <row r="10" spans="1:10" ht="14">
      <c r="A10" s="72"/>
      <c r="B10" s="72"/>
      <c r="C10" s="108"/>
      <c r="D10" s="72"/>
      <c r="E10" s="72"/>
      <c r="F10" s="109"/>
      <c r="G10" s="108"/>
      <c r="H10" s="72"/>
      <c r="I10" s="72"/>
      <c r="J10" s="109"/>
    </row>
    <row r="11" spans="1:10" ht="14">
      <c r="A11" s="72"/>
      <c r="B11" s="72"/>
      <c r="C11" s="108"/>
      <c r="D11" s="72"/>
      <c r="E11" s="72"/>
      <c r="F11" s="109"/>
      <c r="G11" s="108"/>
      <c r="H11" s="72"/>
      <c r="I11" s="72"/>
      <c r="J11" s="109"/>
    </row>
    <row r="12" spans="1:10" ht="14">
      <c r="A12" s="72"/>
      <c r="B12" s="72"/>
      <c r="C12" s="108"/>
      <c r="D12" s="72"/>
      <c r="E12" s="72"/>
      <c r="F12" s="109"/>
      <c r="G12" s="108"/>
      <c r="H12" s="72"/>
      <c r="I12" s="72"/>
      <c r="J12" s="109"/>
    </row>
    <row r="13" spans="1:10" ht="14">
      <c r="A13" s="72"/>
      <c r="B13" s="72"/>
      <c r="C13" s="108"/>
      <c r="D13" s="72"/>
      <c r="E13" s="72"/>
      <c r="F13" s="109"/>
      <c r="G13" s="108"/>
      <c r="H13" s="72"/>
      <c r="I13" s="72"/>
      <c r="J13" s="109"/>
    </row>
    <row r="14" spans="1:10" ht="14">
      <c r="A14" s="72"/>
      <c r="B14" s="72"/>
      <c r="C14" s="115"/>
      <c r="D14" s="116"/>
      <c r="E14" s="116"/>
      <c r="F14" s="117"/>
      <c r="G14" s="115"/>
      <c r="H14" s="116"/>
      <c r="I14" s="116"/>
      <c r="J14" s="11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1:F1"/>
    <mergeCell ref="G1:J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1001"/>
  <sheetViews>
    <sheetView workbookViewId="0"/>
  </sheetViews>
  <sheetFormatPr baseColWidth="10" defaultColWidth="14.3984375" defaultRowHeight="15" customHeight="1"/>
  <cols>
    <col min="1" max="1" width="16.19921875" customWidth="1"/>
  </cols>
  <sheetData>
    <row r="1" spans="1:13" ht="1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72"/>
    </row>
    <row r="3" spans="1:13">
      <c r="A3" s="18"/>
      <c r="B3" s="18"/>
      <c r="C3" s="18"/>
      <c r="D3" s="18"/>
      <c r="E3" s="21"/>
      <c r="F3" s="21"/>
      <c r="G3" s="18"/>
      <c r="H3" s="18"/>
      <c r="I3" s="19"/>
      <c r="J3" s="19"/>
      <c r="K3" s="18"/>
      <c r="L3" s="19"/>
      <c r="M3" s="102"/>
    </row>
    <row r="4" spans="1:13">
      <c r="A4" s="18"/>
      <c r="B4" s="18"/>
      <c r="C4" s="18"/>
      <c r="D4" s="18"/>
      <c r="E4" s="21"/>
      <c r="F4" s="21"/>
      <c r="G4" s="18"/>
      <c r="H4" s="18"/>
      <c r="I4" s="19"/>
      <c r="J4" s="19"/>
      <c r="K4" s="18"/>
      <c r="L4" s="19"/>
      <c r="M4" s="102"/>
    </row>
    <row r="5" spans="1:13">
      <c r="A5" s="18"/>
      <c r="B5" s="18"/>
      <c r="C5" s="18"/>
      <c r="D5" s="18"/>
      <c r="E5" s="21"/>
      <c r="F5" s="21"/>
      <c r="G5" s="18"/>
      <c r="H5" s="18"/>
      <c r="I5" s="19"/>
      <c r="J5" s="19"/>
      <c r="K5" s="18"/>
      <c r="L5" s="19"/>
      <c r="M5" s="102"/>
    </row>
    <row r="6" spans="1:13">
      <c r="A6" s="18"/>
      <c r="B6" s="18"/>
      <c r="C6" s="18"/>
      <c r="D6" s="18"/>
      <c r="E6" s="21"/>
      <c r="F6" s="21"/>
      <c r="G6" s="18"/>
      <c r="H6" s="18"/>
      <c r="I6" s="19"/>
      <c r="J6" s="19"/>
      <c r="K6" s="18"/>
      <c r="L6" s="19"/>
      <c r="M6" s="102"/>
    </row>
    <row r="7" spans="1:13">
      <c r="A7" s="18"/>
      <c r="B7" s="18"/>
      <c r="C7" s="18"/>
      <c r="D7" s="18"/>
      <c r="E7" s="21"/>
      <c r="F7" s="21"/>
      <c r="G7" s="18"/>
      <c r="H7" s="18"/>
      <c r="I7" s="19"/>
      <c r="J7" s="19"/>
      <c r="K7" s="18"/>
      <c r="L7" s="19"/>
      <c r="M7" s="102"/>
    </row>
    <row r="8" spans="1:13">
      <c r="A8" s="18"/>
      <c r="B8" s="18"/>
      <c r="C8" s="18"/>
      <c r="D8" s="18"/>
      <c r="E8" s="21"/>
      <c r="F8" s="21"/>
      <c r="G8" s="18"/>
      <c r="H8" s="18"/>
      <c r="I8" s="19"/>
      <c r="J8" s="19"/>
      <c r="K8" s="18"/>
      <c r="L8" s="19"/>
      <c r="M8" s="102"/>
    </row>
    <row r="9" spans="1:13">
      <c r="A9" s="18"/>
      <c r="B9" s="18"/>
      <c r="C9" s="18"/>
      <c r="D9" s="18"/>
      <c r="E9" s="21"/>
      <c r="F9" s="21"/>
      <c r="G9" s="18"/>
      <c r="H9" s="18"/>
      <c r="I9" s="19"/>
      <c r="J9" s="19"/>
      <c r="K9" s="18"/>
      <c r="L9" s="19"/>
      <c r="M9" s="102"/>
    </row>
    <row r="10" spans="1:13">
      <c r="A10" s="18"/>
      <c r="B10" s="18"/>
      <c r="C10" s="18"/>
      <c r="D10" s="18"/>
      <c r="E10" s="21"/>
      <c r="F10" s="21"/>
      <c r="G10" s="18"/>
      <c r="H10" s="18"/>
      <c r="I10" s="19"/>
      <c r="J10" s="19"/>
      <c r="K10" s="18"/>
      <c r="L10" s="19"/>
      <c r="M10" s="102"/>
    </row>
    <row r="11" spans="1:13">
      <c r="A11" s="18"/>
      <c r="B11" s="18"/>
      <c r="C11" s="18"/>
      <c r="D11" s="18"/>
      <c r="E11" s="21"/>
      <c r="F11" s="21"/>
      <c r="G11" s="18"/>
      <c r="H11" s="18"/>
      <c r="I11" s="19"/>
      <c r="J11" s="19"/>
      <c r="K11" s="18"/>
      <c r="L11" s="19"/>
      <c r="M11" s="102"/>
    </row>
    <row r="12" spans="1:13">
      <c r="A12" s="18"/>
      <c r="B12" s="18"/>
      <c r="C12" s="18"/>
      <c r="D12" s="18"/>
      <c r="E12" s="21"/>
      <c r="F12" s="21"/>
      <c r="G12" s="18"/>
      <c r="H12" s="18"/>
      <c r="I12" s="19"/>
      <c r="J12" s="19"/>
      <c r="K12" s="18"/>
      <c r="L12" s="19"/>
      <c r="M12" s="102"/>
    </row>
    <row r="13" spans="1:13">
      <c r="A13" s="18"/>
      <c r="B13" s="18"/>
      <c r="C13" s="18"/>
      <c r="D13" s="18"/>
      <c r="E13" s="21"/>
      <c r="F13" s="21"/>
      <c r="G13" s="18"/>
      <c r="H13" s="18"/>
      <c r="I13" s="19"/>
      <c r="J13" s="19"/>
      <c r="K13" s="18"/>
      <c r="L13" s="19"/>
      <c r="M13" s="102"/>
    </row>
    <row r="14" spans="1:13">
      <c r="A14" s="18"/>
      <c r="B14" s="18"/>
      <c r="C14" s="18"/>
      <c r="D14" s="18"/>
      <c r="E14" s="18"/>
      <c r="F14" s="21"/>
      <c r="G14" s="18"/>
      <c r="H14" s="18"/>
      <c r="I14" s="19"/>
      <c r="J14" s="19"/>
      <c r="K14" s="18"/>
      <c r="L14" s="19"/>
      <c r="M14" s="102"/>
    </row>
    <row r="15" spans="1:13">
      <c r="A15" s="18"/>
      <c r="B15" s="18"/>
      <c r="C15" s="18"/>
      <c r="D15" s="18"/>
      <c r="E15" s="18"/>
      <c r="F15" s="18"/>
      <c r="G15" s="18"/>
      <c r="H15" s="18"/>
      <c r="I15" s="19"/>
      <c r="J15" s="19"/>
      <c r="K15" s="18"/>
      <c r="L15" s="19"/>
      <c r="M15" s="102"/>
    </row>
    <row r="16" spans="1:13">
      <c r="A16" s="18"/>
      <c r="B16" s="18"/>
      <c r="C16" s="18"/>
      <c r="D16" s="18"/>
      <c r="E16" s="18"/>
      <c r="F16" s="18"/>
      <c r="G16" s="18"/>
      <c r="H16" s="18"/>
      <c r="I16" s="19"/>
      <c r="J16" s="19"/>
      <c r="K16" s="18"/>
      <c r="L16" s="19"/>
      <c r="M16" s="102"/>
    </row>
    <row r="17" spans="1:13">
      <c r="A17" s="18"/>
      <c r="B17" s="18"/>
      <c r="C17" s="18"/>
      <c r="D17" s="18"/>
      <c r="E17" s="21"/>
      <c r="F17" s="21"/>
      <c r="G17" s="18"/>
      <c r="H17" s="18"/>
      <c r="I17" s="19"/>
      <c r="J17" s="19"/>
      <c r="K17" s="18"/>
      <c r="L17" s="19"/>
      <c r="M17" s="102"/>
    </row>
    <row r="18" spans="1:13">
      <c r="A18" s="18"/>
      <c r="B18" s="18"/>
      <c r="C18" s="18"/>
      <c r="D18" s="18"/>
      <c r="E18" s="21"/>
      <c r="F18" s="21"/>
      <c r="G18" s="18"/>
      <c r="H18" s="18"/>
      <c r="I18" s="19"/>
      <c r="J18" s="19"/>
      <c r="K18" s="18"/>
      <c r="L18" s="19"/>
      <c r="M18" s="102"/>
    </row>
    <row r="19" spans="1:13">
      <c r="A19" s="18"/>
      <c r="B19" s="18"/>
      <c r="C19" s="18"/>
      <c r="D19" s="18"/>
      <c r="E19" s="21"/>
      <c r="F19" s="21"/>
      <c r="G19" s="18"/>
      <c r="H19" s="18"/>
      <c r="I19" s="19"/>
      <c r="J19" s="19"/>
      <c r="K19" s="18"/>
      <c r="L19" s="19"/>
      <c r="M19" s="102"/>
    </row>
    <row r="20" spans="1:13">
      <c r="A20" s="18"/>
      <c r="B20" s="18"/>
      <c r="C20" s="18"/>
      <c r="D20" s="18"/>
      <c r="E20" s="21"/>
      <c r="F20" s="21"/>
      <c r="G20" s="18"/>
      <c r="H20" s="18"/>
      <c r="I20" s="19"/>
      <c r="J20" s="19"/>
      <c r="K20" s="18"/>
      <c r="L20" s="19"/>
      <c r="M20" s="102"/>
    </row>
    <row r="21" spans="1:13" ht="15.75" customHeight="1">
      <c r="A21" s="18"/>
      <c r="B21" s="18"/>
      <c r="C21" s="18"/>
      <c r="D21" s="18"/>
      <c r="E21" s="21"/>
      <c r="F21" s="21"/>
      <c r="G21" s="18"/>
      <c r="H21" s="18"/>
      <c r="I21" s="19"/>
      <c r="J21" s="19"/>
      <c r="K21" s="18"/>
      <c r="L21" s="19"/>
      <c r="M21" s="102"/>
    </row>
    <row r="22" spans="1:13" ht="15.75" customHeight="1">
      <c r="A22" s="18"/>
      <c r="B22" s="18"/>
      <c r="C22" s="18"/>
      <c r="D22" s="18"/>
      <c r="E22" s="21"/>
      <c r="F22" s="21"/>
      <c r="G22" s="18"/>
      <c r="H22" s="18"/>
      <c r="I22" s="19"/>
      <c r="J22" s="19"/>
      <c r="K22" s="18"/>
      <c r="L22" s="19"/>
      <c r="M22" s="102"/>
    </row>
    <row r="23" spans="1:13" ht="15.75" customHeight="1">
      <c r="A23" s="18"/>
      <c r="B23" s="18"/>
      <c r="C23" s="18"/>
      <c r="D23" s="18"/>
      <c r="E23" s="21"/>
      <c r="F23" s="21"/>
      <c r="G23" s="18"/>
      <c r="H23" s="21"/>
      <c r="I23" s="19"/>
      <c r="J23" s="19"/>
      <c r="K23" s="18"/>
      <c r="L23" s="19"/>
      <c r="M23" s="102"/>
    </row>
    <row r="24" spans="1:13" ht="15.75" customHeight="1">
      <c r="A24" s="158"/>
      <c r="B24" s="158"/>
      <c r="C24" s="158"/>
      <c r="D24" s="158"/>
      <c r="E24" s="159"/>
      <c r="F24" s="159"/>
      <c r="G24" s="158"/>
      <c r="H24" s="21"/>
      <c r="I24" s="19"/>
      <c r="J24" s="19"/>
      <c r="K24" s="158"/>
      <c r="L24" s="19"/>
      <c r="M24" s="102"/>
    </row>
    <row r="25" spans="1:13" ht="15.75" customHeight="1">
      <c r="A25" s="18"/>
      <c r="B25" s="18"/>
      <c r="C25" s="18"/>
      <c r="D25" s="18"/>
      <c r="E25" s="21"/>
      <c r="F25" s="21"/>
      <c r="G25" s="18"/>
      <c r="H25" s="21"/>
      <c r="I25" s="19"/>
      <c r="J25" s="19"/>
      <c r="K25" s="18"/>
      <c r="L25" s="19"/>
      <c r="M25" s="102"/>
    </row>
    <row r="26" spans="1:13" ht="15.75" customHeight="1">
      <c r="A26" s="18"/>
      <c r="B26" s="18"/>
      <c r="C26" s="18"/>
      <c r="D26" s="18"/>
      <c r="E26" s="18"/>
      <c r="F26" s="18"/>
      <c r="G26" s="18"/>
      <c r="H26" s="21"/>
      <c r="I26" s="19"/>
      <c r="J26" s="19"/>
      <c r="K26" s="18"/>
      <c r="L26" s="19"/>
      <c r="M26" s="102"/>
    </row>
    <row r="27" spans="1:13" ht="15.75" customHeight="1">
      <c r="A27" s="18"/>
      <c r="B27" s="18"/>
      <c r="C27" s="18"/>
      <c r="D27" s="18"/>
      <c r="E27" s="18"/>
      <c r="F27" s="18"/>
      <c r="G27" s="18"/>
      <c r="H27" s="21"/>
      <c r="I27" s="19"/>
      <c r="J27" s="19"/>
      <c r="K27" s="18"/>
      <c r="L27" s="19"/>
      <c r="M27" s="102"/>
    </row>
    <row r="28" spans="1:13" ht="15.75" customHeight="1">
      <c r="A28" s="18"/>
      <c r="B28" s="18"/>
      <c r="C28" s="18"/>
      <c r="D28" s="18"/>
      <c r="E28" s="21"/>
      <c r="F28" s="21"/>
      <c r="G28" s="18"/>
      <c r="H28" s="21"/>
      <c r="I28" s="19"/>
      <c r="J28" s="19"/>
      <c r="K28" s="18"/>
      <c r="L28" s="19"/>
      <c r="M28" s="102"/>
    </row>
    <row r="29" spans="1:13" ht="15.75" customHeight="1">
      <c r="A29" s="18"/>
      <c r="B29" s="18"/>
      <c r="C29" s="18"/>
      <c r="D29" s="18"/>
      <c r="E29" s="21"/>
      <c r="F29" s="21"/>
      <c r="G29" s="18"/>
      <c r="H29" s="21"/>
      <c r="I29" s="19"/>
      <c r="J29" s="19"/>
      <c r="K29" s="18"/>
      <c r="L29" s="19"/>
      <c r="M29" s="102"/>
    </row>
    <row r="30" spans="1:13" ht="15.75" customHeight="1">
      <c r="A30" s="18"/>
      <c r="B30" s="18"/>
      <c r="C30" s="18"/>
      <c r="D30" s="18"/>
      <c r="E30" s="21"/>
      <c r="F30" s="21"/>
      <c r="G30" s="18"/>
      <c r="H30" s="21"/>
      <c r="I30" s="19"/>
      <c r="J30" s="19"/>
      <c r="K30" s="18"/>
      <c r="L30" s="19"/>
      <c r="M30" s="102"/>
    </row>
    <row r="31" spans="1:13" ht="15.75" customHeight="1">
      <c r="A31" s="18"/>
      <c r="B31" s="18"/>
      <c r="C31" s="18"/>
      <c r="D31" s="18"/>
      <c r="E31" s="21"/>
      <c r="F31" s="21"/>
      <c r="G31" s="18"/>
      <c r="H31" s="21"/>
      <c r="I31" s="19"/>
      <c r="J31" s="19"/>
      <c r="K31" s="18"/>
      <c r="L31" s="19"/>
      <c r="M31" s="102"/>
    </row>
    <row r="32" spans="1:13" ht="15.75" customHeight="1">
      <c r="A32" s="72"/>
      <c r="B32" s="72"/>
      <c r="C32" s="72"/>
      <c r="D32" s="72"/>
      <c r="E32" s="72"/>
      <c r="F32" s="72"/>
      <c r="G32" s="72"/>
      <c r="H32" s="72"/>
      <c r="I32" s="72"/>
      <c r="J32" s="160"/>
      <c r="K32" s="72"/>
      <c r="L32" s="72"/>
      <c r="M32" s="72"/>
    </row>
    <row r="33" spans="1:13" ht="15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15.75" customHeight="1">
      <c r="A34" s="114"/>
      <c r="B34" s="72"/>
      <c r="C34" s="72"/>
      <c r="D34" s="72"/>
      <c r="E34" s="161"/>
      <c r="F34" s="161"/>
      <c r="G34" s="72"/>
      <c r="H34" s="72"/>
      <c r="I34" s="72"/>
      <c r="J34" s="72"/>
      <c r="K34" s="72"/>
      <c r="L34" s="72"/>
      <c r="M34" s="161"/>
    </row>
    <row r="35" spans="1:13" ht="15.75" customHeight="1">
      <c r="A35" s="114"/>
      <c r="B35" s="72"/>
      <c r="C35" s="72"/>
      <c r="D35" s="72"/>
      <c r="E35" s="161"/>
      <c r="F35" s="161"/>
      <c r="G35" s="72"/>
      <c r="H35" s="97"/>
      <c r="I35" s="105"/>
      <c r="J35" s="105"/>
      <c r="K35" s="105"/>
      <c r="L35" s="162"/>
      <c r="M35" s="102"/>
    </row>
    <row r="36" spans="1:13" ht="15.75" customHeight="1">
      <c r="A36" s="114"/>
      <c r="B36" s="72"/>
      <c r="C36" s="72"/>
      <c r="D36" s="72"/>
      <c r="E36" s="161"/>
      <c r="F36" s="161"/>
      <c r="G36" s="72"/>
      <c r="H36" s="97"/>
      <c r="I36" s="105"/>
      <c r="J36" s="105"/>
      <c r="K36" s="105"/>
      <c r="L36" s="162"/>
      <c r="M36" s="102"/>
    </row>
    <row r="37" spans="1:13" ht="15.75" customHeight="1">
      <c r="A37" s="114"/>
      <c r="B37" s="72"/>
      <c r="C37" s="72"/>
      <c r="D37" s="72"/>
      <c r="E37" s="161"/>
      <c r="F37" s="161"/>
      <c r="G37" s="72"/>
      <c r="H37" s="97"/>
      <c r="I37" s="105"/>
      <c r="J37" s="105"/>
      <c r="K37" s="105"/>
      <c r="L37" s="162"/>
      <c r="M37" s="102"/>
    </row>
    <row r="38" spans="1:13" ht="15.75" customHeight="1">
      <c r="A38" s="114"/>
      <c r="B38" s="72"/>
      <c r="C38" s="72"/>
      <c r="D38" s="72"/>
      <c r="E38" s="161"/>
      <c r="F38" s="161"/>
      <c r="G38" s="72"/>
      <c r="H38" s="97"/>
      <c r="I38" s="105"/>
      <c r="J38" s="105"/>
      <c r="K38" s="105"/>
      <c r="L38" s="162"/>
      <c r="M38" s="102"/>
    </row>
    <row r="39" spans="1:13" ht="15.75" customHeight="1">
      <c r="A39" s="114"/>
      <c r="B39" s="72"/>
      <c r="C39" s="72"/>
      <c r="D39" s="72"/>
      <c r="E39" s="161"/>
      <c r="F39" s="161"/>
      <c r="G39" s="72"/>
      <c r="H39" s="97"/>
      <c r="I39" s="105"/>
      <c r="J39" s="105"/>
      <c r="K39" s="105"/>
      <c r="L39" s="162"/>
      <c r="M39" s="102"/>
    </row>
    <row r="40" spans="1:13" ht="15.75" customHeight="1">
      <c r="A40" s="114"/>
      <c r="B40" s="72"/>
      <c r="C40" s="72"/>
      <c r="D40" s="72"/>
      <c r="E40" s="161"/>
      <c r="F40" s="161"/>
      <c r="G40" s="72"/>
      <c r="H40" s="97"/>
      <c r="I40" s="105"/>
      <c r="J40" s="105"/>
      <c r="K40" s="105"/>
      <c r="L40" s="162"/>
      <c r="M40" s="102"/>
    </row>
    <row r="41" spans="1:13" ht="15.75" customHeight="1">
      <c r="A41" s="114"/>
      <c r="B41" s="72"/>
      <c r="C41" s="72"/>
      <c r="D41" s="72"/>
      <c r="E41" s="161"/>
      <c r="F41" s="161"/>
      <c r="G41" s="72"/>
      <c r="H41" s="97"/>
      <c r="I41" s="105"/>
      <c r="J41" s="105"/>
      <c r="K41" s="105"/>
      <c r="L41" s="162"/>
      <c r="M41" s="102"/>
    </row>
    <row r="42" spans="1:13" ht="15.75" customHeight="1">
      <c r="A42" s="72"/>
      <c r="B42" s="72"/>
      <c r="C42" s="72"/>
      <c r="D42" s="72"/>
      <c r="E42" s="72"/>
      <c r="F42" s="161"/>
      <c r="G42" s="72"/>
      <c r="H42" s="97"/>
      <c r="I42" s="105"/>
      <c r="J42" s="105"/>
      <c r="K42" s="105"/>
      <c r="L42" s="162"/>
      <c r="M42" s="102"/>
    </row>
    <row r="43" spans="1:13" ht="15.75" customHeight="1">
      <c r="A43" s="72"/>
      <c r="B43" s="72"/>
      <c r="C43" s="72"/>
      <c r="D43" s="72"/>
      <c r="E43" s="72"/>
      <c r="F43" s="161"/>
      <c r="G43" s="72"/>
      <c r="H43" s="97"/>
      <c r="I43" s="105"/>
      <c r="J43" s="105"/>
      <c r="K43" s="105"/>
      <c r="L43" s="162"/>
      <c r="M43" s="102"/>
    </row>
    <row r="44" spans="1:13" ht="15.75" customHeight="1">
      <c r="A44" s="72"/>
      <c r="B44" s="72"/>
      <c r="C44" s="72"/>
      <c r="D44" s="72"/>
      <c r="E44" s="72"/>
      <c r="F44" s="161"/>
      <c r="G44" s="72"/>
      <c r="H44" s="97"/>
      <c r="I44" s="105"/>
      <c r="J44" s="105"/>
      <c r="K44" s="105"/>
      <c r="L44" s="162"/>
      <c r="M44" s="102"/>
    </row>
    <row r="45" spans="1:13" ht="15.75" customHeight="1">
      <c r="A45" s="72"/>
      <c r="B45" s="72"/>
      <c r="C45" s="72"/>
      <c r="D45" s="72"/>
      <c r="E45" s="72"/>
      <c r="F45" s="161"/>
      <c r="G45" s="72"/>
      <c r="H45" s="97"/>
      <c r="I45" s="105"/>
      <c r="J45" s="105"/>
      <c r="K45" s="105"/>
      <c r="L45" s="162"/>
      <c r="M45" s="102"/>
    </row>
    <row r="46" spans="1:13" ht="15.75" customHeight="1">
      <c r="A46" s="72"/>
      <c r="B46" s="72"/>
      <c r="C46" s="72"/>
      <c r="D46" s="72"/>
      <c r="E46" s="72"/>
      <c r="F46" s="161"/>
      <c r="G46" s="72"/>
      <c r="H46" s="97"/>
      <c r="I46" s="105"/>
      <c r="J46" s="105"/>
      <c r="K46" s="105"/>
      <c r="L46" s="105"/>
      <c r="M46" s="102"/>
    </row>
    <row r="47" spans="1:13" ht="15.75" customHeight="1">
      <c r="A47" s="72"/>
      <c r="B47" s="72"/>
      <c r="C47" s="72"/>
      <c r="D47" s="72"/>
      <c r="E47" s="72"/>
      <c r="F47" s="161"/>
      <c r="G47" s="72"/>
      <c r="H47" s="97"/>
      <c r="I47" s="105"/>
      <c r="J47" s="105"/>
      <c r="K47" s="105"/>
      <c r="L47" s="105"/>
      <c r="M47" s="102"/>
    </row>
    <row r="48" spans="1:13" ht="15.75" customHeight="1">
      <c r="A48" s="72"/>
      <c r="B48" s="72"/>
      <c r="C48" s="72"/>
      <c r="D48" s="72"/>
      <c r="E48" s="72"/>
      <c r="F48" s="161"/>
      <c r="G48" s="72"/>
      <c r="H48" s="97"/>
      <c r="I48" s="105"/>
      <c r="J48" s="105"/>
      <c r="K48" s="105"/>
      <c r="L48" s="162"/>
      <c r="M48" s="102"/>
    </row>
    <row r="49" spans="1:13" ht="15.75" customHeight="1">
      <c r="A49" s="72"/>
      <c r="B49" s="72"/>
      <c r="C49" s="72"/>
      <c r="D49" s="72"/>
      <c r="E49" s="72"/>
      <c r="F49" s="161"/>
      <c r="G49" s="72"/>
      <c r="H49" s="97"/>
      <c r="I49" s="105"/>
      <c r="J49" s="105"/>
      <c r="K49" s="105"/>
      <c r="L49" s="162"/>
      <c r="M49" s="102"/>
    </row>
    <row r="50" spans="1:13" ht="15.75" customHeight="1">
      <c r="A50" s="72"/>
      <c r="B50" s="72"/>
      <c r="C50" s="72"/>
      <c r="D50" s="72"/>
      <c r="E50" s="72"/>
      <c r="F50" s="161"/>
      <c r="G50" s="72"/>
      <c r="H50" s="97"/>
      <c r="I50" s="105"/>
      <c r="J50" s="105"/>
      <c r="K50" s="105"/>
      <c r="L50" s="162"/>
      <c r="M50" s="102"/>
    </row>
    <row r="51" spans="1:13" ht="15.75" customHeight="1">
      <c r="A51" s="72"/>
      <c r="B51" s="72"/>
      <c r="C51" s="72"/>
      <c r="D51" s="72"/>
      <c r="E51" s="72"/>
      <c r="F51" s="161"/>
      <c r="G51" s="72"/>
      <c r="H51" s="97"/>
      <c r="I51" s="105"/>
      <c r="J51" s="105"/>
      <c r="K51" s="105"/>
      <c r="L51" s="162"/>
      <c r="M51" s="102"/>
    </row>
    <row r="52" spans="1:13" ht="15.75" customHeight="1">
      <c r="A52" s="72"/>
      <c r="B52" s="72"/>
      <c r="C52" s="72"/>
      <c r="D52" s="72"/>
      <c r="E52" s="72"/>
      <c r="F52" s="161"/>
      <c r="G52" s="72"/>
      <c r="H52" s="97"/>
      <c r="I52" s="105"/>
      <c r="J52" s="105"/>
      <c r="K52" s="105"/>
      <c r="L52" s="162"/>
      <c r="M52" s="102"/>
    </row>
    <row r="53" spans="1:13" ht="15.75" customHeight="1">
      <c r="A53" s="72"/>
      <c r="B53" s="72"/>
      <c r="C53" s="72"/>
      <c r="D53" s="72"/>
      <c r="E53" s="72"/>
      <c r="F53" s="161"/>
      <c r="G53" s="72"/>
      <c r="H53" s="97"/>
      <c r="I53" s="105"/>
      <c r="J53" s="105"/>
      <c r="K53" s="105"/>
      <c r="L53" s="162"/>
      <c r="M53" s="102"/>
    </row>
    <row r="54" spans="1:13" ht="15.75" customHeight="1">
      <c r="A54" s="72"/>
      <c r="B54" s="72"/>
      <c r="C54" s="72"/>
      <c r="D54" s="72"/>
      <c r="E54" s="72"/>
      <c r="F54" s="161"/>
      <c r="G54" s="72"/>
      <c r="H54" s="97"/>
      <c r="I54" s="105"/>
      <c r="J54" s="105"/>
      <c r="K54" s="105"/>
      <c r="L54" s="162"/>
      <c r="M54" s="102"/>
    </row>
    <row r="55" spans="1:13" ht="15.75" customHeight="1">
      <c r="A55" s="72"/>
      <c r="B55" s="72"/>
      <c r="C55" s="72"/>
      <c r="D55" s="72"/>
      <c r="E55" s="72"/>
      <c r="F55" s="161"/>
      <c r="G55" s="72"/>
      <c r="H55" s="97"/>
      <c r="I55" s="105"/>
      <c r="J55" s="105"/>
      <c r="K55" s="105"/>
      <c r="L55" s="162"/>
      <c r="M55" s="102"/>
    </row>
    <row r="56" spans="1:13" ht="15.75" customHeight="1">
      <c r="A56" s="72"/>
      <c r="B56" s="163"/>
      <c r="C56" s="98"/>
      <c r="D56" s="164"/>
      <c r="E56" s="72"/>
      <c r="F56" s="107"/>
      <c r="G56" s="72"/>
      <c r="H56" s="97"/>
      <c r="I56" s="105"/>
      <c r="J56" s="105"/>
      <c r="K56" s="105"/>
      <c r="L56" s="162"/>
      <c r="M56" s="102"/>
    </row>
    <row r="57" spans="1:13" ht="15.75" customHeight="1">
      <c r="A57" s="72"/>
      <c r="B57" s="163"/>
      <c r="C57" s="98"/>
      <c r="D57" s="164"/>
      <c r="E57" s="72"/>
      <c r="F57" s="102"/>
      <c r="G57" s="72"/>
      <c r="H57" s="97"/>
      <c r="I57" s="105"/>
      <c r="J57" s="105"/>
      <c r="K57" s="105"/>
      <c r="L57" s="105"/>
      <c r="M57" s="102"/>
    </row>
    <row r="58" spans="1:13" ht="15.75" customHeight="1">
      <c r="A58" s="72"/>
      <c r="B58" s="163"/>
      <c r="C58" s="98"/>
      <c r="D58" s="164"/>
      <c r="E58" s="72"/>
      <c r="F58" s="107"/>
      <c r="G58" s="72"/>
      <c r="H58" s="97"/>
      <c r="I58" s="105"/>
      <c r="J58" s="105"/>
      <c r="K58" s="105"/>
      <c r="L58" s="162"/>
      <c r="M58" s="102"/>
    </row>
    <row r="59" spans="1:13" ht="15.75" customHeight="1">
      <c r="H59" s="97"/>
      <c r="I59" s="105"/>
      <c r="J59" s="105"/>
      <c r="K59" s="105"/>
      <c r="L59" s="162"/>
      <c r="M59" s="102"/>
    </row>
    <row r="60" spans="1:13" ht="15.75" customHeight="1">
      <c r="A60" s="72"/>
      <c r="H60" s="97"/>
      <c r="I60" s="105"/>
      <c r="J60" s="105"/>
      <c r="K60" s="105"/>
      <c r="L60" s="162"/>
      <c r="M60" s="102"/>
    </row>
    <row r="61" spans="1:13" ht="15.75" customHeight="1">
      <c r="A61" s="72"/>
      <c r="B61" s="72"/>
      <c r="C61" s="72"/>
      <c r="D61" s="72"/>
      <c r="E61" s="72"/>
      <c r="F61" s="72"/>
      <c r="G61" s="72"/>
      <c r="H61" s="97"/>
      <c r="I61" s="105"/>
      <c r="J61" s="105"/>
      <c r="K61" s="105"/>
      <c r="L61" s="162"/>
      <c r="M61" s="72"/>
    </row>
    <row r="62" spans="1:13" ht="15.75" customHeight="1">
      <c r="A62" s="72"/>
      <c r="B62" s="72"/>
      <c r="C62" s="72"/>
      <c r="D62" s="72"/>
      <c r="E62" s="72"/>
      <c r="F62" s="72"/>
      <c r="G62" s="72"/>
      <c r="H62" s="97"/>
      <c r="I62" s="105"/>
      <c r="J62" s="105"/>
      <c r="K62" s="105"/>
      <c r="L62" s="162"/>
      <c r="M62" s="72"/>
    </row>
    <row r="63" spans="1:13" ht="15.75" customHeight="1">
      <c r="A63" s="72"/>
      <c r="B63" s="72"/>
      <c r="C63" s="72"/>
      <c r="D63" s="72"/>
      <c r="E63" s="72"/>
      <c r="F63" s="102"/>
      <c r="G63" s="72"/>
      <c r="H63" s="97"/>
      <c r="I63" s="105"/>
      <c r="J63" s="105"/>
      <c r="K63" s="105"/>
      <c r="L63" s="105"/>
      <c r="M63" s="72"/>
    </row>
    <row r="64" spans="1:13" ht="15.75" customHeight="1">
      <c r="A64" s="72"/>
      <c r="B64" s="72"/>
      <c r="C64" s="72"/>
      <c r="D64" s="72"/>
      <c r="E64" s="72"/>
      <c r="F64" s="102"/>
      <c r="G64" s="72"/>
    </row>
    <row r="65" spans="1:14" ht="15.75" customHeight="1">
      <c r="A65" s="72"/>
      <c r="B65" s="18"/>
      <c r="C65" s="18"/>
      <c r="D65" s="165"/>
      <c r="E65" s="18"/>
      <c r="F65" s="21"/>
      <c r="G65" s="18"/>
      <c r="H65" s="18"/>
      <c r="I65" s="165"/>
      <c r="J65" s="18"/>
      <c r="K65" s="18"/>
      <c r="L65" s="18"/>
      <c r="M65" s="18"/>
      <c r="N65" s="18"/>
    </row>
    <row r="66" spans="1:14" ht="15.75" customHeight="1">
      <c r="B66" s="18"/>
      <c r="C66" s="18"/>
      <c r="D66" s="18"/>
      <c r="E66" s="18"/>
      <c r="F66" s="18"/>
      <c r="G66" s="18"/>
      <c r="H66" s="19"/>
      <c r="I66" s="19"/>
      <c r="J66" s="19"/>
      <c r="K66" s="19"/>
      <c r="L66" s="19"/>
      <c r="M66" s="19"/>
      <c r="N66" s="19"/>
    </row>
    <row r="67" spans="1:14" ht="15.75" customHeight="1">
      <c r="B67" s="18"/>
      <c r="C67" s="19"/>
      <c r="D67" s="19"/>
      <c r="E67" s="21"/>
      <c r="F67" s="21"/>
      <c r="G67" s="18"/>
      <c r="H67" s="19"/>
      <c r="I67" s="19"/>
      <c r="J67" s="19"/>
      <c r="K67" s="19"/>
      <c r="L67" s="21"/>
      <c r="M67" s="21"/>
      <c r="N67" s="21"/>
    </row>
    <row r="68" spans="1:14" ht="15.75" customHeight="1">
      <c r="B68" s="18"/>
      <c r="C68" s="19"/>
      <c r="D68" s="19"/>
      <c r="E68" s="21"/>
      <c r="F68" s="21"/>
      <c r="G68" s="18"/>
      <c r="H68" s="19"/>
      <c r="I68" s="19"/>
      <c r="J68" s="19"/>
      <c r="K68" s="19"/>
      <c r="L68" s="21"/>
      <c r="M68" s="21"/>
      <c r="N68" s="21"/>
    </row>
    <row r="69" spans="1:14" ht="15.75" customHeight="1">
      <c r="B69" s="18"/>
      <c r="C69" s="19"/>
      <c r="D69" s="19"/>
      <c r="E69" s="21"/>
      <c r="F69" s="21"/>
      <c r="G69" s="18"/>
      <c r="H69" s="19"/>
      <c r="I69" s="19"/>
      <c r="J69" s="19"/>
      <c r="K69" s="19"/>
      <c r="L69" s="21"/>
      <c r="M69" s="21"/>
      <c r="N69" s="21"/>
    </row>
    <row r="70" spans="1:14" ht="15.75" customHeight="1">
      <c r="B70" s="18"/>
      <c r="C70" s="19"/>
      <c r="D70" s="19"/>
      <c r="E70" s="21"/>
      <c r="F70" s="21"/>
      <c r="G70" s="18"/>
      <c r="H70" s="19"/>
      <c r="I70" s="19"/>
      <c r="J70" s="19"/>
      <c r="K70" s="19"/>
      <c r="L70" s="21"/>
      <c r="M70" s="21"/>
      <c r="N70" s="21"/>
    </row>
    <row r="71" spans="1:14" ht="15.75" customHeight="1">
      <c r="B71" s="18"/>
      <c r="C71" s="19"/>
      <c r="D71" s="19"/>
      <c r="E71" s="21"/>
      <c r="F71" s="21"/>
      <c r="G71" s="18"/>
      <c r="H71" s="19"/>
      <c r="I71" s="19"/>
      <c r="J71" s="19"/>
      <c r="K71" s="19"/>
      <c r="L71" s="21"/>
      <c r="M71" s="21"/>
      <c r="N71" s="21"/>
    </row>
    <row r="72" spans="1:14" ht="15.75" customHeight="1">
      <c r="B72" s="18"/>
      <c r="C72" s="19"/>
      <c r="D72" s="19"/>
      <c r="E72" s="21"/>
      <c r="F72" s="21"/>
      <c r="G72" s="18"/>
      <c r="H72" s="19"/>
      <c r="I72" s="19"/>
      <c r="J72" s="19"/>
      <c r="K72" s="19"/>
      <c r="L72" s="21"/>
      <c r="M72" s="21"/>
      <c r="N72" s="21"/>
    </row>
    <row r="73" spans="1:14" ht="15.75" customHeight="1">
      <c r="B73" s="18"/>
      <c r="C73" s="19"/>
      <c r="D73" s="19"/>
      <c r="E73" s="21"/>
      <c r="F73" s="21"/>
      <c r="G73" s="18"/>
      <c r="H73" s="19"/>
      <c r="I73" s="19"/>
      <c r="J73" s="19"/>
      <c r="K73" s="19"/>
      <c r="L73" s="21"/>
      <c r="M73" s="21"/>
      <c r="N73" s="21"/>
    </row>
    <row r="74" spans="1:14" ht="15.75" customHeight="1">
      <c r="B74" s="18"/>
      <c r="C74" s="19"/>
      <c r="D74" s="19"/>
      <c r="E74" s="21"/>
      <c r="F74" s="21"/>
      <c r="G74" s="18"/>
      <c r="H74" s="19"/>
      <c r="I74" s="19"/>
      <c r="J74" s="19"/>
      <c r="K74" s="19"/>
      <c r="L74" s="21"/>
      <c r="M74" s="21"/>
      <c r="N74" s="21"/>
    </row>
    <row r="75" spans="1:14" ht="15.75" customHeight="1">
      <c r="B75" s="18"/>
      <c r="C75" s="19"/>
      <c r="D75" s="19"/>
      <c r="E75" s="21"/>
      <c r="F75" s="21"/>
      <c r="G75" s="18"/>
      <c r="H75" s="19"/>
      <c r="I75" s="19"/>
      <c r="J75" s="19"/>
      <c r="K75" s="19"/>
      <c r="L75" s="21"/>
      <c r="M75" s="21"/>
      <c r="N75" s="21"/>
    </row>
    <row r="76" spans="1:14" ht="15.75" customHeight="1">
      <c r="B76" s="18"/>
      <c r="C76" s="19"/>
      <c r="D76" s="19"/>
      <c r="E76" s="21"/>
      <c r="F76" s="21"/>
      <c r="G76" s="18"/>
      <c r="H76" s="19"/>
      <c r="I76" s="19"/>
      <c r="J76" s="19"/>
      <c r="K76" s="19"/>
      <c r="L76" s="21"/>
      <c r="M76" s="21"/>
      <c r="N76" s="21"/>
    </row>
    <row r="77" spans="1:14" ht="15.75" customHeight="1">
      <c r="B77" s="18"/>
      <c r="C77" s="19"/>
      <c r="D77" s="19"/>
      <c r="E77" s="21"/>
      <c r="F77" s="21"/>
      <c r="G77" s="18"/>
      <c r="H77" s="19"/>
      <c r="I77" s="19"/>
      <c r="J77" s="19"/>
      <c r="K77" s="19"/>
      <c r="L77" s="21"/>
      <c r="M77" s="21"/>
      <c r="N77" s="21"/>
    </row>
    <row r="78" spans="1:14" ht="15.75" customHeight="1">
      <c r="B78" s="18"/>
      <c r="C78" s="19"/>
      <c r="D78" s="19"/>
      <c r="E78" s="21"/>
      <c r="F78" s="21"/>
      <c r="G78" s="18"/>
      <c r="H78" s="19"/>
      <c r="I78" s="19"/>
      <c r="J78" s="19"/>
      <c r="K78" s="19"/>
      <c r="L78" s="21"/>
      <c r="M78" s="21"/>
      <c r="N78" s="21"/>
    </row>
    <row r="79" spans="1:14" ht="15.75" customHeight="1">
      <c r="B79" s="18"/>
      <c r="C79" s="19"/>
      <c r="D79" s="19"/>
      <c r="E79" s="21"/>
      <c r="F79" s="21"/>
      <c r="G79" s="18"/>
      <c r="H79" s="19"/>
      <c r="I79" s="19"/>
      <c r="J79" s="19"/>
      <c r="K79" s="19"/>
      <c r="L79" s="21"/>
      <c r="M79" s="21"/>
      <c r="N79" s="21"/>
    </row>
    <row r="80" spans="1:14" ht="15.75" customHeight="1">
      <c r="B80" s="18"/>
      <c r="C80" s="19"/>
      <c r="D80" s="19"/>
      <c r="E80" s="21"/>
      <c r="F80" s="21"/>
      <c r="G80" s="18"/>
      <c r="H80" s="19"/>
      <c r="I80" s="19"/>
      <c r="J80" s="19"/>
      <c r="K80" s="19"/>
      <c r="L80" s="21"/>
      <c r="M80" s="21"/>
      <c r="N80" s="21"/>
    </row>
    <row r="81" spans="2:14" ht="15.75" customHeight="1">
      <c r="B81" s="18"/>
      <c r="C81" s="19"/>
      <c r="D81" s="19"/>
      <c r="E81" s="21"/>
      <c r="F81" s="21"/>
      <c r="G81" s="18"/>
      <c r="H81" s="19"/>
      <c r="I81" s="19"/>
      <c r="J81" s="19"/>
      <c r="K81" s="19"/>
      <c r="L81" s="21"/>
      <c r="M81" s="21"/>
      <c r="N81" s="21"/>
    </row>
    <row r="82" spans="2:14" ht="15.75" customHeight="1">
      <c r="B82" s="18"/>
      <c r="C82" s="19"/>
      <c r="D82" s="19"/>
      <c r="E82" s="21"/>
      <c r="F82" s="21"/>
      <c r="G82" s="18"/>
      <c r="H82" s="19"/>
      <c r="I82" s="19"/>
      <c r="J82" s="19"/>
      <c r="K82" s="19"/>
      <c r="L82" s="21"/>
      <c r="M82" s="21"/>
      <c r="N82" s="21"/>
    </row>
    <row r="83" spans="2:14" ht="15.75" customHeight="1">
      <c r="B83" s="18"/>
      <c r="C83" s="19"/>
      <c r="D83" s="19"/>
      <c r="E83" s="21"/>
      <c r="F83" s="21"/>
      <c r="G83" s="18"/>
      <c r="H83" s="19"/>
      <c r="I83" s="19"/>
      <c r="J83" s="19"/>
      <c r="K83" s="19"/>
      <c r="L83" s="21"/>
      <c r="M83" s="21"/>
      <c r="N83" s="21"/>
    </row>
    <row r="84" spans="2:14" ht="15.75" customHeight="1">
      <c r="B84" s="18"/>
      <c r="C84" s="19"/>
      <c r="D84" s="19"/>
      <c r="E84" s="21"/>
      <c r="F84" s="21"/>
      <c r="G84" s="18"/>
      <c r="H84" s="19"/>
      <c r="I84" s="19"/>
      <c r="J84" s="19"/>
      <c r="K84" s="19"/>
      <c r="L84" s="21"/>
      <c r="M84" s="21"/>
      <c r="N84" s="21"/>
    </row>
    <row r="85" spans="2:14" ht="15.75" customHeight="1">
      <c r="B85" s="18"/>
      <c r="C85" s="19"/>
      <c r="D85" s="19"/>
      <c r="E85" s="21"/>
      <c r="F85" s="21"/>
      <c r="G85" s="18"/>
      <c r="H85" s="19"/>
      <c r="I85" s="19"/>
      <c r="J85" s="19"/>
      <c r="K85" s="19"/>
      <c r="L85" s="21"/>
      <c r="M85" s="21"/>
      <c r="N85" s="21"/>
    </row>
    <row r="86" spans="2:14" ht="15.75" customHeight="1">
      <c r="B86" s="18"/>
      <c r="C86" s="19"/>
      <c r="D86" s="19"/>
      <c r="E86" s="21"/>
      <c r="F86" s="21"/>
      <c r="G86" s="18"/>
      <c r="H86" s="19"/>
      <c r="I86" s="19"/>
      <c r="J86" s="19"/>
      <c r="K86" s="19"/>
      <c r="L86" s="21"/>
      <c r="M86" s="21"/>
      <c r="N86" s="21"/>
    </row>
    <row r="87" spans="2:14" ht="15.75" customHeight="1">
      <c r="B87" s="18"/>
      <c r="C87" s="19"/>
      <c r="D87" s="19"/>
      <c r="E87" s="21"/>
      <c r="F87" s="21"/>
      <c r="G87" s="18"/>
      <c r="H87" s="19"/>
      <c r="I87" s="19"/>
      <c r="J87" s="19"/>
      <c r="K87" s="19"/>
      <c r="L87" s="21"/>
      <c r="M87" s="21"/>
      <c r="N87" s="21"/>
    </row>
    <row r="88" spans="2:14" ht="15.75" customHeight="1">
      <c r="B88" s="18"/>
      <c r="C88" s="19"/>
      <c r="D88" s="19"/>
      <c r="E88" s="21"/>
      <c r="F88" s="21"/>
      <c r="G88" s="18"/>
      <c r="H88" s="19"/>
      <c r="I88" s="19"/>
      <c r="J88" s="19"/>
      <c r="K88" s="19"/>
      <c r="L88" s="21"/>
      <c r="M88" s="21"/>
      <c r="N88" s="21"/>
    </row>
    <row r="89" spans="2:14" ht="15.75" customHeight="1">
      <c r="B89" s="18"/>
      <c r="C89" s="19"/>
      <c r="D89" s="19"/>
      <c r="E89" s="21"/>
      <c r="F89" s="21"/>
      <c r="G89" s="18"/>
      <c r="H89" s="19"/>
      <c r="I89" s="19"/>
      <c r="J89" s="19"/>
      <c r="K89" s="19"/>
      <c r="L89" s="21"/>
      <c r="M89" s="21"/>
      <c r="N89" s="21"/>
    </row>
    <row r="90" spans="2:14" ht="15.75" customHeight="1">
      <c r="B90" s="18"/>
      <c r="C90" s="19"/>
      <c r="D90" s="19"/>
      <c r="E90" s="21"/>
      <c r="F90" s="21"/>
      <c r="G90" s="18"/>
      <c r="H90" s="19"/>
      <c r="I90" s="19"/>
      <c r="J90" s="19"/>
      <c r="K90" s="19"/>
      <c r="L90" s="21"/>
      <c r="M90" s="21"/>
      <c r="N90" s="21"/>
    </row>
    <row r="91" spans="2:14" ht="15.75" customHeight="1">
      <c r="B91" s="18"/>
      <c r="C91" s="19"/>
      <c r="D91" s="19"/>
      <c r="E91" s="21"/>
      <c r="F91" s="21"/>
      <c r="G91" s="18"/>
      <c r="H91" s="19"/>
      <c r="I91" s="19"/>
      <c r="J91" s="19"/>
      <c r="K91" s="19"/>
      <c r="L91" s="21"/>
      <c r="M91" s="21"/>
      <c r="N91" s="21"/>
    </row>
    <row r="92" spans="2:14" ht="15.75" customHeight="1">
      <c r="B92" s="18"/>
      <c r="C92" s="19"/>
      <c r="D92" s="19"/>
      <c r="E92" s="21"/>
      <c r="F92" s="21"/>
      <c r="G92" s="18"/>
      <c r="H92" s="19"/>
      <c r="I92" s="19"/>
      <c r="J92" s="19"/>
      <c r="K92" s="19"/>
      <c r="L92" s="21"/>
      <c r="M92" s="21"/>
      <c r="N92" s="21"/>
    </row>
    <row r="93" spans="2:14" ht="15.75" customHeight="1">
      <c r="B93" s="18"/>
      <c r="C93" s="18"/>
      <c r="D93" s="18"/>
      <c r="E93" s="18"/>
      <c r="F93" s="18"/>
      <c r="G93" s="18"/>
      <c r="H93" s="19"/>
      <c r="I93" s="19"/>
      <c r="J93" s="19"/>
      <c r="K93" s="19"/>
      <c r="L93" s="21"/>
      <c r="M93" s="21"/>
      <c r="N93" s="21"/>
    </row>
    <row r="94" spans="2:14" ht="15.75" customHeight="1">
      <c r="B94" s="18"/>
      <c r="C94" s="18"/>
      <c r="D94" s="18"/>
      <c r="E94" s="18"/>
      <c r="F94" s="18"/>
      <c r="G94" s="18"/>
      <c r="H94" s="19"/>
      <c r="I94" s="19"/>
      <c r="J94" s="19"/>
      <c r="K94" s="19"/>
      <c r="L94" s="21"/>
      <c r="M94" s="21"/>
      <c r="N94" s="21"/>
    </row>
    <row r="95" spans="2:14" ht="15.75" customHeight="1">
      <c r="B95" s="18"/>
      <c r="C95" s="18"/>
      <c r="D95" s="18"/>
      <c r="E95" s="18"/>
      <c r="F95" s="18"/>
      <c r="G95" s="18"/>
      <c r="H95" s="19"/>
      <c r="I95" s="19"/>
      <c r="J95" s="19"/>
      <c r="K95" s="19"/>
      <c r="L95" s="21"/>
      <c r="M95" s="21"/>
      <c r="N95" s="21"/>
    </row>
    <row r="96" spans="2:14" ht="15.75" customHeight="1">
      <c r="B96" s="18"/>
      <c r="C96" s="18"/>
      <c r="D96" s="18"/>
      <c r="E96" s="18"/>
      <c r="F96" s="18"/>
      <c r="G96" s="18"/>
      <c r="H96" s="19"/>
      <c r="I96" s="19"/>
      <c r="J96" s="19"/>
      <c r="K96" s="19"/>
      <c r="L96" s="21"/>
      <c r="M96" s="21"/>
      <c r="N96" s="21"/>
    </row>
    <row r="97" spans="2:14" ht="15.75" customHeight="1">
      <c r="B97" s="18"/>
      <c r="C97" s="18"/>
      <c r="D97" s="18"/>
      <c r="E97" s="18"/>
      <c r="F97" s="18"/>
      <c r="G97" s="18"/>
      <c r="H97" s="19"/>
      <c r="I97" s="19"/>
      <c r="J97" s="19"/>
      <c r="K97" s="19"/>
      <c r="L97" s="21"/>
      <c r="M97" s="21"/>
      <c r="N97" s="21"/>
    </row>
    <row r="98" spans="2:14" ht="15.75" customHeight="1">
      <c r="B98" s="18"/>
      <c r="C98" s="18"/>
      <c r="D98" s="18"/>
      <c r="E98" s="18"/>
      <c r="F98" s="18"/>
      <c r="G98" s="18"/>
      <c r="H98" s="19"/>
      <c r="I98" s="19"/>
      <c r="J98" s="19"/>
      <c r="K98" s="19"/>
      <c r="L98" s="21"/>
      <c r="M98" s="21"/>
      <c r="N98" s="21"/>
    </row>
    <row r="99" spans="2:14" ht="15.75" customHeight="1">
      <c r="B99" s="18"/>
      <c r="C99" s="18"/>
      <c r="D99" s="18"/>
      <c r="E99" s="18"/>
      <c r="F99" s="18"/>
      <c r="G99" s="18"/>
      <c r="H99" s="19"/>
      <c r="I99" s="19"/>
      <c r="J99" s="19"/>
      <c r="K99" s="19"/>
      <c r="L99" s="21"/>
      <c r="M99" s="21"/>
      <c r="N99" s="21"/>
    </row>
    <row r="100" spans="2:14" ht="15.75" customHeight="1">
      <c r="B100" s="18"/>
      <c r="C100" s="18"/>
      <c r="D100" s="18"/>
      <c r="E100" s="18"/>
      <c r="F100" s="18"/>
      <c r="G100" s="18"/>
      <c r="H100" s="19"/>
      <c r="I100" s="19"/>
      <c r="J100" s="19"/>
      <c r="K100" s="19"/>
      <c r="L100" s="21"/>
      <c r="M100" s="21"/>
      <c r="N100" s="21"/>
    </row>
    <row r="101" spans="2:14" ht="15.75" customHeight="1">
      <c r="B101" s="18"/>
      <c r="C101" s="18"/>
      <c r="D101" s="18"/>
      <c r="E101" s="18"/>
      <c r="F101" s="18"/>
      <c r="G101" s="18"/>
      <c r="H101" s="19"/>
      <c r="I101" s="19"/>
      <c r="J101" s="19"/>
      <c r="K101" s="19"/>
      <c r="L101" s="21"/>
      <c r="M101" s="21"/>
      <c r="N101" s="21"/>
    </row>
    <row r="102" spans="2:14" ht="15.75" customHeight="1">
      <c r="B102" s="18"/>
      <c r="C102" s="18"/>
      <c r="D102" s="18"/>
      <c r="E102" s="18"/>
      <c r="F102" s="18"/>
      <c r="G102" s="18"/>
      <c r="H102" s="19"/>
      <c r="I102" s="19"/>
      <c r="J102" s="19"/>
      <c r="K102" s="19"/>
      <c r="L102" s="21"/>
      <c r="M102" s="21"/>
      <c r="N102" s="21"/>
    </row>
    <row r="103" spans="2:14" ht="15.75" customHeight="1">
      <c r="B103" s="18"/>
      <c r="C103" s="18"/>
      <c r="D103" s="18"/>
      <c r="E103" s="18"/>
      <c r="F103" s="18"/>
      <c r="G103" s="18"/>
      <c r="H103" s="19"/>
      <c r="I103" s="19"/>
      <c r="J103" s="19"/>
      <c r="K103" s="19"/>
      <c r="L103" s="21"/>
      <c r="M103" s="21"/>
      <c r="N103" s="21"/>
    </row>
    <row r="104" spans="2:14" ht="15.75" customHeight="1">
      <c r="B104" s="18"/>
      <c r="C104" s="18"/>
      <c r="D104" s="18"/>
      <c r="E104" s="18"/>
      <c r="F104" s="18"/>
      <c r="G104" s="18"/>
      <c r="H104" s="19"/>
      <c r="I104" s="19"/>
      <c r="J104" s="19"/>
      <c r="K104" s="19"/>
      <c r="L104" s="21"/>
      <c r="M104" s="21"/>
      <c r="N104" s="21"/>
    </row>
    <row r="105" spans="2:14" ht="15.75" customHeight="1">
      <c r="B105" s="18"/>
      <c r="C105" s="18"/>
      <c r="D105" s="18"/>
      <c r="E105" s="18"/>
      <c r="F105" s="18"/>
      <c r="G105" s="18"/>
      <c r="H105" s="19"/>
      <c r="I105" s="19"/>
      <c r="J105" s="19"/>
      <c r="K105" s="19"/>
      <c r="L105" s="21"/>
      <c r="M105" s="21"/>
      <c r="N105" s="21"/>
    </row>
    <row r="106" spans="2:14" ht="15.75" customHeight="1">
      <c r="B106" s="18"/>
      <c r="C106" s="18"/>
      <c r="D106" s="18"/>
      <c r="E106" s="18"/>
      <c r="F106" s="18"/>
      <c r="G106" s="18"/>
      <c r="H106" s="19"/>
      <c r="I106" s="19"/>
      <c r="J106" s="19"/>
      <c r="K106" s="19"/>
      <c r="L106" s="21"/>
      <c r="M106" s="21"/>
      <c r="N106" s="21"/>
    </row>
    <row r="107" spans="2:14" ht="15.75" customHeight="1">
      <c r="B107" s="18"/>
      <c r="C107" s="18"/>
      <c r="D107" s="18"/>
      <c r="E107" s="18"/>
      <c r="F107" s="18"/>
      <c r="G107" s="18"/>
      <c r="H107" s="19"/>
      <c r="I107" s="19"/>
      <c r="J107" s="19"/>
      <c r="K107" s="19"/>
      <c r="L107" s="21"/>
      <c r="M107" s="21"/>
      <c r="N107" s="21"/>
    </row>
    <row r="108" spans="2:14" ht="15.75" customHeight="1">
      <c r="B108" s="18"/>
      <c r="C108" s="18"/>
      <c r="D108" s="18"/>
      <c r="E108" s="18"/>
      <c r="F108" s="18"/>
      <c r="G108" s="18"/>
      <c r="H108" s="19"/>
      <c r="I108" s="19"/>
      <c r="J108" s="19"/>
      <c r="K108" s="19"/>
      <c r="L108" s="21"/>
      <c r="M108" s="21"/>
      <c r="N108" s="21"/>
    </row>
    <row r="109" spans="2:14" ht="15.75" customHeight="1">
      <c r="B109" s="18"/>
      <c r="C109" s="18"/>
      <c r="D109" s="18"/>
      <c r="E109" s="18"/>
      <c r="F109" s="18"/>
      <c r="G109" s="18"/>
      <c r="H109" s="19"/>
      <c r="I109" s="19"/>
      <c r="J109" s="19"/>
      <c r="K109" s="19"/>
      <c r="L109" s="21"/>
      <c r="M109" s="21"/>
      <c r="N109" s="21"/>
    </row>
    <row r="110" spans="2:14" ht="15.75" customHeight="1">
      <c r="B110" s="18"/>
      <c r="C110" s="18"/>
      <c r="D110" s="18"/>
      <c r="E110" s="18"/>
      <c r="F110" s="18"/>
      <c r="G110" s="18"/>
      <c r="H110" s="19"/>
      <c r="I110" s="19"/>
      <c r="J110" s="19"/>
      <c r="K110" s="19"/>
      <c r="L110" s="21"/>
      <c r="M110" s="21"/>
      <c r="N110" s="21"/>
    </row>
    <row r="111" spans="2:14" ht="15.75" customHeight="1">
      <c r="B111" s="18"/>
      <c r="C111" s="18"/>
      <c r="D111" s="18"/>
      <c r="E111" s="18"/>
      <c r="F111" s="18"/>
      <c r="G111" s="18"/>
      <c r="H111" s="19"/>
      <c r="I111" s="19"/>
      <c r="J111" s="19"/>
      <c r="K111" s="19"/>
      <c r="L111" s="21"/>
      <c r="M111" s="21"/>
      <c r="N111" s="21"/>
    </row>
    <row r="112" spans="2:14" ht="15.75" customHeight="1">
      <c r="B112" s="18"/>
      <c r="C112" s="18"/>
      <c r="D112" s="18"/>
      <c r="E112" s="18"/>
      <c r="F112" s="18"/>
      <c r="G112" s="18"/>
      <c r="H112" s="19"/>
      <c r="I112" s="19"/>
      <c r="J112" s="19"/>
      <c r="K112" s="19"/>
      <c r="L112" s="21"/>
      <c r="M112" s="21"/>
      <c r="N112" s="21"/>
    </row>
    <row r="113" spans="2:14" ht="15.75" customHeight="1">
      <c r="B113" s="18"/>
      <c r="C113" s="18"/>
      <c r="D113" s="18"/>
      <c r="E113" s="18"/>
      <c r="F113" s="18"/>
      <c r="G113" s="18"/>
      <c r="H113" s="19"/>
      <c r="I113" s="19"/>
      <c r="J113" s="19"/>
      <c r="K113" s="19"/>
      <c r="L113" s="21"/>
      <c r="M113" s="21"/>
      <c r="N113" s="21"/>
    </row>
    <row r="114" spans="2:14" ht="15.75" customHeight="1">
      <c r="B114" s="18"/>
      <c r="C114" s="18"/>
      <c r="D114" s="18"/>
      <c r="E114" s="18"/>
      <c r="F114" s="18"/>
      <c r="G114" s="18"/>
      <c r="H114" s="19"/>
      <c r="I114" s="19"/>
      <c r="J114" s="19"/>
      <c r="K114" s="19"/>
      <c r="L114" s="21"/>
      <c r="M114" s="21"/>
      <c r="N114" s="21"/>
    </row>
    <row r="115" spans="2:14" ht="15.75" customHeight="1">
      <c r="B115" s="18"/>
      <c r="C115" s="18"/>
      <c r="D115" s="18"/>
      <c r="E115" s="18"/>
      <c r="F115" s="18"/>
      <c r="G115" s="18"/>
      <c r="H115" s="19"/>
      <c r="I115" s="19"/>
      <c r="J115" s="19"/>
      <c r="K115" s="19"/>
      <c r="L115" s="21"/>
      <c r="M115" s="21"/>
      <c r="N115" s="21"/>
    </row>
    <row r="116" spans="2:14" ht="15.75" customHeight="1">
      <c r="B116" s="18"/>
      <c r="C116" s="18"/>
      <c r="D116" s="18"/>
      <c r="E116" s="18"/>
      <c r="F116" s="18"/>
      <c r="G116" s="18"/>
      <c r="H116" s="19"/>
      <c r="I116" s="19"/>
      <c r="J116" s="19"/>
      <c r="K116" s="19"/>
      <c r="L116" s="21"/>
      <c r="M116" s="21"/>
      <c r="N116" s="21"/>
    </row>
    <row r="117" spans="2:14" ht="15.75" customHeight="1">
      <c r="B117" s="18"/>
      <c r="C117" s="18"/>
      <c r="D117" s="18"/>
      <c r="E117" s="18"/>
      <c r="F117" s="18"/>
      <c r="G117" s="18"/>
      <c r="H117" s="19"/>
      <c r="I117" s="19"/>
      <c r="J117" s="19"/>
      <c r="K117" s="19"/>
      <c r="L117" s="21"/>
      <c r="M117" s="21"/>
      <c r="N117" s="21"/>
    </row>
    <row r="118" spans="2:14" ht="15.75" customHeight="1">
      <c r="B118" s="18"/>
      <c r="C118" s="18"/>
      <c r="D118" s="18"/>
      <c r="E118" s="18"/>
      <c r="F118" s="18"/>
      <c r="G118" s="18"/>
      <c r="H118" s="19"/>
      <c r="I118" s="19"/>
      <c r="J118" s="19"/>
      <c r="K118" s="19"/>
      <c r="L118" s="21"/>
      <c r="M118" s="21"/>
      <c r="N118" s="21"/>
    </row>
    <row r="119" spans="2:14" ht="15.75" customHeight="1">
      <c r="B119" s="18"/>
      <c r="C119" s="18"/>
      <c r="D119" s="18"/>
      <c r="E119" s="18"/>
      <c r="F119" s="18"/>
      <c r="G119" s="18"/>
      <c r="H119" s="19"/>
      <c r="I119" s="19"/>
      <c r="J119" s="19"/>
      <c r="K119" s="19"/>
      <c r="L119" s="21"/>
      <c r="M119" s="21"/>
      <c r="N119" s="21"/>
    </row>
    <row r="120" spans="2:14" ht="15.75" customHeight="1"/>
    <row r="121" spans="2:14" ht="15.75" customHeight="1"/>
    <row r="122" spans="2:14" ht="15.75" customHeight="1"/>
    <row r="123" spans="2:14" ht="15.75" customHeight="1"/>
    <row r="124" spans="2:14" ht="15.75" customHeight="1"/>
    <row r="125" spans="2:14" ht="15.75" customHeight="1"/>
    <row r="126" spans="2:14" ht="15.75" customHeight="1"/>
    <row r="127" spans="2:14" ht="15.75" customHeight="1"/>
    <row r="128" spans="2:14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1001"/>
  <sheetViews>
    <sheetView workbookViewId="0"/>
  </sheetViews>
  <sheetFormatPr baseColWidth="10" defaultColWidth="14.3984375" defaultRowHeight="15" customHeight="1"/>
  <cols>
    <col min="2" max="2" width="14.19921875" customWidth="1"/>
  </cols>
  <sheetData>
    <row r="1" spans="1:9" ht="15.75" customHeight="1">
      <c r="A1" s="166" t="s">
        <v>1</v>
      </c>
      <c r="B1" s="167" t="s">
        <v>2</v>
      </c>
      <c r="C1" s="168" t="s">
        <v>401</v>
      </c>
      <c r="D1" s="166" t="s">
        <v>402</v>
      </c>
      <c r="E1" s="168" t="s">
        <v>403</v>
      </c>
      <c r="F1" s="166" t="s">
        <v>404</v>
      </c>
      <c r="G1" s="168" t="s">
        <v>405</v>
      </c>
      <c r="H1" s="166" t="s">
        <v>406</v>
      </c>
      <c r="I1" s="168" t="s">
        <v>407</v>
      </c>
    </row>
    <row r="2" spans="1:9" ht="15.75" customHeight="1">
      <c r="A2" s="148"/>
      <c r="B2" s="18"/>
      <c r="C2" s="113"/>
      <c r="D2" s="148"/>
      <c r="E2" s="169"/>
      <c r="F2" s="148"/>
      <c r="G2" s="113"/>
      <c r="H2" s="148"/>
      <c r="I2" s="113"/>
    </row>
    <row r="3" spans="1:9" ht="15.75" customHeight="1">
      <c r="A3" s="148"/>
      <c r="B3" s="18"/>
      <c r="C3" s="113"/>
      <c r="D3" s="148"/>
      <c r="E3" s="169"/>
      <c r="F3" s="148"/>
      <c r="G3" s="169"/>
      <c r="H3" s="148"/>
      <c r="I3" s="113"/>
    </row>
    <row r="4" spans="1:9" ht="15.75" customHeight="1">
      <c r="A4" s="148"/>
      <c r="B4" s="18"/>
      <c r="C4" s="113"/>
      <c r="D4" s="148"/>
      <c r="E4" s="169"/>
      <c r="F4" s="148"/>
      <c r="G4" s="113"/>
      <c r="H4" s="148"/>
      <c r="I4" s="169"/>
    </row>
    <row r="5" spans="1:9" ht="15.75" customHeight="1">
      <c r="A5" s="148"/>
      <c r="B5" s="18"/>
      <c r="C5" s="113"/>
      <c r="D5" s="148"/>
      <c r="E5" s="169"/>
      <c r="F5" s="148"/>
      <c r="G5" s="169"/>
      <c r="H5" s="170"/>
      <c r="I5" s="169"/>
    </row>
    <row r="6" spans="1:9" ht="15.75" customHeight="1">
      <c r="A6" s="148"/>
      <c r="B6" s="18"/>
      <c r="C6" s="113"/>
      <c r="D6" s="148"/>
      <c r="E6" s="169"/>
      <c r="F6" s="148"/>
      <c r="G6" s="113"/>
      <c r="H6" s="148"/>
      <c r="I6" s="169"/>
    </row>
    <row r="7" spans="1:9" ht="15.75" customHeight="1">
      <c r="A7" s="148"/>
      <c r="B7" s="18"/>
      <c r="C7" s="113"/>
      <c r="D7" s="148"/>
      <c r="E7" s="169"/>
      <c r="F7" s="148"/>
      <c r="G7" s="113"/>
      <c r="H7" s="148"/>
      <c r="I7" s="169"/>
    </row>
    <row r="8" spans="1:9" ht="15.75" customHeight="1">
      <c r="A8" s="148"/>
      <c r="B8" s="18"/>
      <c r="C8" s="113"/>
      <c r="D8" s="148"/>
      <c r="E8" s="113"/>
      <c r="F8" s="148"/>
      <c r="G8" s="169"/>
      <c r="H8" s="148"/>
      <c r="I8" s="113"/>
    </row>
    <row r="9" spans="1:9" ht="15.75" customHeight="1">
      <c r="A9" s="148"/>
      <c r="B9" s="18"/>
      <c r="C9" s="113"/>
      <c r="D9" s="148"/>
      <c r="E9" s="113"/>
      <c r="F9" s="148"/>
      <c r="G9" s="113"/>
      <c r="H9" s="148"/>
      <c r="I9" s="113"/>
    </row>
    <row r="10" spans="1:9" ht="15.75" customHeight="1">
      <c r="A10" s="148"/>
      <c r="B10" s="18"/>
      <c r="C10" s="113"/>
      <c r="D10" s="148"/>
      <c r="E10" s="113"/>
      <c r="F10" s="148"/>
      <c r="G10" s="113"/>
      <c r="H10" s="148"/>
      <c r="I10" s="113"/>
    </row>
    <row r="11" spans="1:9" ht="15.75" customHeight="1">
      <c r="A11" s="148"/>
      <c r="B11" s="18"/>
      <c r="C11" s="113"/>
      <c r="D11" s="148"/>
      <c r="E11" s="169"/>
      <c r="F11" s="148"/>
      <c r="G11" s="169"/>
      <c r="H11" s="148"/>
      <c r="I11" s="113"/>
    </row>
    <row r="12" spans="1:9" ht="15.75" customHeight="1">
      <c r="A12" s="148"/>
      <c r="B12" s="18"/>
      <c r="C12" s="113"/>
      <c r="D12" s="148"/>
      <c r="E12" s="169"/>
      <c r="F12" s="148"/>
      <c r="G12" s="169"/>
      <c r="H12" s="148"/>
      <c r="I12" s="169"/>
    </row>
    <row r="13" spans="1:9" ht="15.75" customHeight="1">
      <c r="A13" s="148"/>
      <c r="B13" s="18"/>
      <c r="C13" s="113"/>
      <c r="D13" s="148"/>
      <c r="E13" s="169"/>
      <c r="F13" s="148"/>
      <c r="G13" s="113"/>
      <c r="H13" s="148"/>
      <c r="I13" s="113"/>
    </row>
    <row r="14" spans="1:9" ht="15.75" customHeight="1">
      <c r="A14" s="148"/>
      <c r="B14" s="18"/>
      <c r="C14" s="113"/>
      <c r="D14" s="148"/>
      <c r="E14" s="169"/>
      <c r="F14" s="148"/>
      <c r="G14" s="169"/>
      <c r="H14" s="148"/>
      <c r="I14" s="113"/>
    </row>
    <row r="15" spans="1:9" ht="15.75" customHeight="1">
      <c r="A15" s="148"/>
      <c r="B15" s="18"/>
      <c r="C15" s="113"/>
      <c r="D15" s="148"/>
      <c r="E15" s="169"/>
      <c r="F15" s="148"/>
      <c r="G15" s="113"/>
      <c r="H15" s="148"/>
      <c r="I15" s="113"/>
    </row>
    <row r="16" spans="1:9" ht="15.75" customHeight="1">
      <c r="A16" s="148"/>
      <c r="B16" s="18"/>
      <c r="C16" s="113"/>
      <c r="D16" s="148"/>
      <c r="E16" s="113"/>
      <c r="F16" s="148"/>
      <c r="G16" s="169"/>
      <c r="H16" s="148"/>
      <c r="I16" s="113"/>
    </row>
    <row r="17" spans="1:9" ht="15.75" customHeight="1">
      <c r="A17" s="148"/>
      <c r="B17" s="171"/>
      <c r="C17" s="113"/>
      <c r="D17" s="148"/>
      <c r="E17" s="113"/>
      <c r="F17" s="148"/>
      <c r="G17" s="113"/>
      <c r="H17" s="148"/>
      <c r="I17" s="113"/>
    </row>
    <row r="18" spans="1:9" ht="15.75" customHeight="1">
      <c r="A18" s="148"/>
      <c r="B18" s="18"/>
      <c r="C18" s="113"/>
      <c r="D18" s="148"/>
      <c r="E18" s="113"/>
      <c r="F18" s="148"/>
      <c r="G18" s="113"/>
      <c r="H18" s="148"/>
      <c r="I18" s="113"/>
    </row>
    <row r="19" spans="1:9" ht="15.75" customHeight="1">
      <c r="A19" s="148"/>
      <c r="B19" s="18"/>
      <c r="C19" s="113"/>
      <c r="D19" s="148"/>
      <c r="E19" s="113"/>
      <c r="F19" s="148"/>
      <c r="G19" s="113"/>
      <c r="H19" s="170"/>
      <c r="I19" s="113"/>
    </row>
    <row r="20" spans="1:9" ht="15.75" customHeight="1">
      <c r="A20" s="148"/>
      <c r="B20" s="18"/>
      <c r="C20" s="113"/>
      <c r="D20" s="148"/>
      <c r="E20" s="113"/>
      <c r="F20" s="148"/>
      <c r="G20" s="113"/>
      <c r="H20" s="148"/>
      <c r="I20" s="113"/>
    </row>
    <row r="21" spans="1:9" ht="15.75" customHeight="1">
      <c r="A21" s="148"/>
      <c r="B21" s="18"/>
      <c r="C21" s="113"/>
      <c r="D21" s="148"/>
      <c r="E21" s="113"/>
      <c r="F21" s="148"/>
      <c r="G21" s="169"/>
      <c r="H21" s="148"/>
      <c r="I21" s="169"/>
    </row>
    <row r="22" spans="1:9" ht="15.75" customHeight="1">
      <c r="A22" s="148"/>
      <c r="B22" s="18"/>
      <c r="C22" s="113"/>
      <c r="D22" s="148"/>
      <c r="E22" s="113"/>
      <c r="F22" s="148"/>
      <c r="G22" s="113"/>
      <c r="H22" s="148"/>
      <c r="I22" s="113"/>
    </row>
    <row r="23" spans="1:9" ht="15.75" customHeight="1">
      <c r="A23" s="148"/>
      <c r="B23" s="18"/>
      <c r="C23" s="113"/>
      <c r="D23" s="148"/>
      <c r="E23" s="113"/>
      <c r="F23" s="148"/>
      <c r="G23" s="113"/>
      <c r="H23" s="148"/>
      <c r="I23" s="113"/>
    </row>
    <row r="24" spans="1:9" ht="15.75" customHeight="1">
      <c r="A24" s="148"/>
      <c r="B24" s="18"/>
      <c r="C24" s="113"/>
      <c r="D24" s="148"/>
      <c r="E24" s="113"/>
      <c r="F24" s="148"/>
      <c r="G24" s="113"/>
      <c r="H24" s="148"/>
      <c r="I24" s="113"/>
    </row>
    <row r="25" spans="1:9" ht="15.75" customHeight="1">
      <c r="A25" s="148"/>
      <c r="B25" s="18"/>
      <c r="C25" s="113"/>
      <c r="D25" s="148"/>
      <c r="E25" s="113"/>
      <c r="F25" s="148"/>
      <c r="G25" s="169"/>
      <c r="H25" s="148"/>
      <c r="I25" s="113"/>
    </row>
    <row r="26" spans="1:9" ht="15.75" customHeight="1">
      <c r="A26" s="148"/>
      <c r="B26" s="18"/>
      <c r="C26" s="113"/>
      <c r="D26" s="148"/>
      <c r="E26" s="113"/>
      <c r="F26" s="148"/>
      <c r="G26" s="169"/>
      <c r="H26" s="148"/>
      <c r="I26" s="113"/>
    </row>
    <row r="27" spans="1:9" ht="15.75" customHeight="1">
      <c r="A27" s="136"/>
      <c r="B27" s="93"/>
      <c r="C27" s="138"/>
      <c r="D27" s="136"/>
      <c r="E27" s="138"/>
      <c r="F27" s="136"/>
      <c r="G27" s="172"/>
      <c r="H27" s="136"/>
      <c r="I27" s="138"/>
    </row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Overall_Female</vt:lpstr>
      <vt:lpstr>Overall_Male</vt:lpstr>
      <vt:lpstr>Timber Tour</vt:lpstr>
      <vt:lpstr>North America Cup</vt:lpstr>
      <vt:lpstr>Values</vt:lpstr>
      <vt:lpstr>Canada Cup</vt:lpstr>
      <vt:lpstr>World Cups</vt:lpstr>
      <vt:lpstr>Regional Events</vt:lpstr>
      <vt:lpstr>Juniors</vt:lpstr>
      <vt:lpstr>Canada Games</vt:lpstr>
      <vt:lpstr>Injury Clauses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Cameron Smith</cp:lastModifiedBy>
  <dcterms:created xsi:type="dcterms:W3CDTF">2023-03-10T18:14:19Z</dcterms:created>
  <dcterms:modified xsi:type="dcterms:W3CDTF">2023-03-10T18:17:51Z</dcterms:modified>
</cp:coreProperties>
</file>