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SBA - F" sheetId="1" r:id="rId4"/>
    <sheet state="visible" name="SSBA - M" sheetId="2" r:id="rId5"/>
    <sheet state="visible" name="TT" sheetId="3" r:id="rId6"/>
    <sheet state="visible" name="SSBA Worksheets" sheetId="4" r:id="rId7"/>
    <sheet state="visible" name="ValuesRef" sheetId="5" r:id="rId8"/>
    <sheet state="visible" name="Regional" sheetId="6" r:id="rId9"/>
  </sheets>
  <definedNames>
    <definedName name="BCFSA">ValuesRef!$B$108</definedName>
    <definedName name="CWG">ValuesRef!$B$110</definedName>
    <definedName name="CANSERIES">ValuesRef!$B$109</definedName>
    <definedName name="JRWORLD">ValuesRef!$B$114</definedName>
    <definedName name="WORLDCHAMP">ValuesRef!$B$116</definedName>
    <definedName name="WORLDCUP">ValuesRef!$B$115</definedName>
    <definedName name="NATS">ValuesRef!$B$117</definedName>
    <definedName name="NORAM">ValuesRef!$B$113</definedName>
    <definedName name="JUNIORNATS">ValuesRef!$B$111</definedName>
    <definedName name="CANSELECT">ValuesRef!$B$112</definedName>
    <definedName hidden="1" localSheetId="0" name="_xlnm._FilterDatabase">'SSBA - F'!$A$1:$AN$70</definedName>
    <definedName hidden="1" localSheetId="1" name="_xlnm._FilterDatabase">'SSBA - M'!$A$1:$AS$347</definedName>
    <definedName hidden="1" localSheetId="2" name="_xlnm._FilterDatabase">TT!$S$34:$Z$85</definedName>
    <definedName hidden="1" localSheetId="0" name="Z_AFCB10AB_A4A4_48DE_A973_2CABCF77E49E_.wvu.FilterData">'SSBA - F'!$K$1:$AN$70</definedName>
  </definedNames>
  <calcPr/>
  <customWorkbookViews>
    <customWorkbookView activeSheetId="0" maximized="1" windowHeight="0" windowWidth="0" guid="{AFCB10AB-A4A4-48DE-A973-2CABCF77E49E}" name="Filter 1"/>
  </customWorkbookViews>
  <extLst>
    <ext uri="GoogleSheetsCustomDataVersion1">
      <go:sheetsCustomData xmlns:go="http://customooxmlschemas.google.com/" r:id="rId10" roundtripDataSignature="AMtx7mgIBJsI9bmOcNAGW9NIrVpW0QMbwg=="/>
    </ext>
  </extLst>
</workbook>
</file>

<file path=xl/sharedStrings.xml><?xml version="1.0" encoding="utf-8"?>
<sst xmlns="http://schemas.openxmlformats.org/spreadsheetml/2006/main" count="5813" uniqueCount="805">
  <si>
    <t>Formula</t>
  </si>
  <si>
    <t>Rank</t>
  </si>
  <si>
    <t>First</t>
  </si>
  <si>
    <t>Last</t>
  </si>
  <si>
    <t>Affiliates</t>
  </si>
  <si>
    <t>Category</t>
  </si>
  <si>
    <t>BW SS</t>
  </si>
  <si>
    <t>BW BA</t>
  </si>
  <si>
    <t>KFC SS</t>
  </si>
  <si>
    <t>SP SS TT</t>
  </si>
  <si>
    <t>SP BA TT</t>
  </si>
  <si>
    <t>Fernie SS TT</t>
  </si>
  <si>
    <t>Fernie BA TT</t>
  </si>
  <si>
    <t>SS SS TT</t>
  </si>
  <si>
    <t>SS BA TT</t>
  </si>
  <si>
    <t>YK SS CC</t>
  </si>
  <si>
    <t>YK BA CC</t>
  </si>
  <si>
    <t>SP SS CC</t>
  </si>
  <si>
    <t>SP BA CC</t>
  </si>
  <si>
    <t>HS SS CC</t>
  </si>
  <si>
    <t>HS BA CC</t>
  </si>
  <si>
    <t>Copper SS  NA</t>
  </si>
  <si>
    <t>Calgary SS NA</t>
  </si>
  <si>
    <t>Aspen SS NA</t>
  </si>
  <si>
    <t>Mammoth SS</t>
  </si>
  <si>
    <t>Mammoth BA</t>
  </si>
  <si>
    <t>Stoneham SS NA</t>
  </si>
  <si>
    <t>Stoneham BA NA</t>
  </si>
  <si>
    <t>Juniors SS</t>
  </si>
  <si>
    <t>Juniors BA</t>
  </si>
  <si>
    <t>Juniors HP</t>
  </si>
  <si>
    <t>CWG SS</t>
  </si>
  <si>
    <t>CWG BA</t>
  </si>
  <si>
    <t>WC 1</t>
  </si>
  <si>
    <t>WC 2</t>
  </si>
  <si>
    <t>Total</t>
  </si>
  <si>
    <t>March 3-5, 2023</t>
  </si>
  <si>
    <t>Caoimhe</t>
  </si>
  <si>
    <t>Heavey</t>
  </si>
  <si>
    <t>BC Park and Pipe</t>
  </si>
  <si>
    <t>F20</t>
  </si>
  <si>
    <t>Jordan</t>
  </si>
  <si>
    <t>Peet</t>
  </si>
  <si>
    <t>Whistler Blackcomb Freestyle Ski Club,Whistler Blackcomb Freestyle Ski Club</t>
  </si>
  <si>
    <t>Zoe</t>
  </si>
  <si>
    <t>Greze-Kozuki</t>
  </si>
  <si>
    <t>F18</t>
  </si>
  <si>
    <t>Gabrielle</t>
  </si>
  <si>
    <t>Dinn</t>
  </si>
  <si>
    <t>Sun Peaks Freestyle Club,Sun Peaks Freestyle Club</t>
  </si>
  <si>
    <t>F16</t>
  </si>
  <si>
    <t>Ella</t>
  </si>
  <si>
    <t>Garrod</t>
  </si>
  <si>
    <t>Silver Star Freestyle Ski Club</t>
  </si>
  <si>
    <t>Emma</t>
  </si>
  <si>
    <t>Horn</t>
  </si>
  <si>
    <t>Kristin</t>
  </si>
  <si>
    <t>Hoivik</t>
  </si>
  <si>
    <t>Silver Star Freestyle Ski Club,Silver Star Freestyle Ski Club</t>
  </si>
  <si>
    <t>Eliza</t>
  </si>
  <si>
    <t>Bell</t>
  </si>
  <si>
    <t>Big White Freestyle Team,Big White Freestyle Team</t>
  </si>
  <si>
    <t>Malory</t>
  </si>
  <si>
    <t>WAGNER</t>
  </si>
  <si>
    <t>Skye</t>
  </si>
  <si>
    <t>Clarke</t>
  </si>
  <si>
    <t>F30</t>
  </si>
  <si>
    <t>Indra</t>
  </si>
  <si>
    <t>BROWN</t>
  </si>
  <si>
    <t>KR Academy</t>
  </si>
  <si>
    <t>F14</t>
  </si>
  <si>
    <t>Maggie</t>
  </si>
  <si>
    <t>SUTHERLAND</t>
  </si>
  <si>
    <t>Fernie Freestyle Ski Club (Freestyle members)</t>
  </si>
  <si>
    <t>Mikka</t>
  </si>
  <si>
    <t>SIMONSEN</t>
  </si>
  <si>
    <t>Whistler Blackcomb Freestyle Ski Club</t>
  </si>
  <si>
    <t>Emelie</t>
  </si>
  <si>
    <t>MCCAUGHEY</t>
  </si>
  <si>
    <t>Apex Freestyle Club,Apex Freestyle Club</t>
  </si>
  <si>
    <t>Nyah</t>
  </si>
  <si>
    <t>SHOPLAND</t>
  </si>
  <si>
    <t>Fernie Freestyle Ski Club (Freestyle members),Fernie Freestyle Ski Club (Freestyle members)</t>
  </si>
  <si>
    <t>Lottie</t>
  </si>
  <si>
    <t>KING</t>
  </si>
  <si>
    <t>Maya</t>
  </si>
  <si>
    <t>SMITH</t>
  </si>
  <si>
    <t>Freestyle Panorama Ski Club,Freestyle Panorama Ski Club</t>
  </si>
  <si>
    <t>Eva</t>
  </si>
  <si>
    <t>TROTTIER</t>
  </si>
  <si>
    <t>Meghan</t>
  </si>
  <si>
    <t>CALDER</t>
  </si>
  <si>
    <t>Teagan</t>
  </si>
  <si>
    <t>Mac Con</t>
  </si>
  <si>
    <t>Emily</t>
  </si>
  <si>
    <t>Howell</t>
  </si>
  <si>
    <t>Lauren</t>
  </si>
  <si>
    <t>KELLEY</t>
  </si>
  <si>
    <t>HENDERSON</t>
  </si>
  <si>
    <t>Sage</t>
  </si>
  <si>
    <t>BOOTH</t>
  </si>
  <si>
    <t>Poppy</t>
  </si>
  <si>
    <t>CLEMENSON</t>
  </si>
  <si>
    <t>Annika</t>
  </si>
  <si>
    <t>Roberts</t>
  </si>
  <si>
    <t>Lexy</t>
  </si>
  <si>
    <t>Bannister</t>
  </si>
  <si>
    <t>SCHOLEFIELD</t>
  </si>
  <si>
    <t>Apex Freestyle Club</t>
  </si>
  <si>
    <t>Miranda</t>
  </si>
  <si>
    <t>HELVOIGT</t>
  </si>
  <si>
    <t>Bobbi</t>
  </si>
  <si>
    <t>WOODEN</t>
  </si>
  <si>
    <t>Charlie</t>
  </si>
  <si>
    <t>WEYMAN</t>
  </si>
  <si>
    <t>Julia</t>
  </si>
  <si>
    <t>BALCHEN</t>
  </si>
  <si>
    <t>Zola</t>
  </si>
  <si>
    <t>WENZLAWE</t>
  </si>
  <si>
    <t>Kaiya</t>
  </si>
  <si>
    <t>ROBIN</t>
  </si>
  <si>
    <t>Shames Mountain Ski and Snowboard Club,Shames Mountain Ski and Snowboard Club</t>
  </si>
  <si>
    <t>Tessa</t>
  </si>
  <si>
    <t>PRETTO</t>
  </si>
  <si>
    <t>Shames Mountain Ski and Snowboard Club</t>
  </si>
  <si>
    <t>Liv</t>
  </si>
  <si>
    <t>TEITZEL</t>
  </si>
  <si>
    <t>Francesca</t>
  </si>
  <si>
    <t>FARCAU</t>
  </si>
  <si>
    <t>Apex Freestyle Club,KR Academy ,Apex Freestyle Club,KR Academy</t>
  </si>
  <si>
    <t>F12</t>
  </si>
  <si>
    <t>Riley</t>
  </si>
  <si>
    <t>PRENTICE</t>
  </si>
  <si>
    <t>Freestyle BC</t>
  </si>
  <si>
    <t>Zyah</t>
  </si>
  <si>
    <t>HEALEY</t>
  </si>
  <si>
    <t>Smyth</t>
  </si>
  <si>
    <t>Freestyle Panorama Ski Club</t>
  </si>
  <si>
    <t>Sophie</t>
  </si>
  <si>
    <t>Sharpe</t>
  </si>
  <si>
    <t>Makenna</t>
  </si>
  <si>
    <t>Griffiths</t>
  </si>
  <si>
    <t>Olivia</t>
  </si>
  <si>
    <t>Henderson</t>
  </si>
  <si>
    <t>Sylvienne</t>
  </si>
  <si>
    <t>LAWRIE-LIE</t>
  </si>
  <si>
    <t>Abigale</t>
  </si>
  <si>
    <t>Shantz</t>
  </si>
  <si>
    <t>Nora</t>
  </si>
  <si>
    <t>Solo</t>
  </si>
  <si>
    <t>F10</t>
  </si>
  <si>
    <t>Marigold</t>
  </si>
  <si>
    <t>Campbell</t>
  </si>
  <si>
    <t>Simons</t>
  </si>
  <si>
    <t>Stevenson</t>
  </si>
  <si>
    <t>KAT Freestyle</t>
  </si>
  <si>
    <t>Isabella</t>
  </si>
  <si>
    <t>Mattenley</t>
  </si>
  <si>
    <t>Mount Washington Freestyle Club,Mount Washington Freestyle Club</t>
  </si>
  <si>
    <t>Stella</t>
  </si>
  <si>
    <t>Harris</t>
  </si>
  <si>
    <t>Lydia</t>
  </si>
  <si>
    <t>McNally</t>
  </si>
  <si>
    <t>Sierra</t>
  </si>
  <si>
    <t>GRANT-LAVERGNE</t>
  </si>
  <si>
    <t>Dalia</t>
  </si>
  <si>
    <t>Charlotte</t>
  </si>
  <si>
    <t>Casey</t>
  </si>
  <si>
    <t>Reijers</t>
  </si>
  <si>
    <t>Addy</t>
  </si>
  <si>
    <t>Scott</t>
  </si>
  <si>
    <t>F8</t>
  </si>
  <si>
    <t>Harper</t>
  </si>
  <si>
    <t>Swan</t>
  </si>
  <si>
    <t>Piper</t>
  </si>
  <si>
    <t>Abby</t>
  </si>
  <si>
    <t>Seward</t>
  </si>
  <si>
    <t>Skylar</t>
  </si>
  <si>
    <t>Coates</t>
  </si>
  <si>
    <t>Lemon</t>
  </si>
  <si>
    <t>Walker</t>
  </si>
  <si>
    <t>Elodie</t>
  </si>
  <si>
    <t>Keeling</t>
  </si>
  <si>
    <t>Mila</t>
  </si>
  <si>
    <t>Moll</t>
  </si>
  <si>
    <t>Avery</t>
  </si>
  <si>
    <t>Krumme</t>
  </si>
  <si>
    <t>Anfisa</t>
  </si>
  <si>
    <t>Carter</t>
  </si>
  <si>
    <t>Copper HP NA</t>
  </si>
  <si>
    <t>Calgary NA HP</t>
  </si>
  <si>
    <t>Aspen HP</t>
  </si>
  <si>
    <t>Mammoth HP</t>
  </si>
  <si>
    <t>Calgary HP WC 1</t>
  </si>
  <si>
    <t>Kai</t>
  </si>
  <si>
    <t>Martin</t>
  </si>
  <si>
    <t>M20</t>
  </si>
  <si>
    <t>Tate</t>
  </si>
  <si>
    <t>Aidan</t>
  </si>
  <si>
    <t>Mulvihill</t>
  </si>
  <si>
    <t>Ben</t>
  </si>
  <si>
    <t>Lynch</t>
  </si>
  <si>
    <t>M30</t>
  </si>
  <si>
    <t>Bryce</t>
  </si>
  <si>
    <t>Menning</t>
  </si>
  <si>
    <t>Drew</t>
  </si>
  <si>
    <t>Christensen</t>
  </si>
  <si>
    <t>M16</t>
  </si>
  <si>
    <t>Stephen</t>
  </si>
  <si>
    <t>Lindsay-Ross</t>
  </si>
  <si>
    <t>Landon</t>
  </si>
  <si>
    <t>Owen-Mold</t>
  </si>
  <si>
    <t>M18</t>
  </si>
  <si>
    <t>Joel</t>
  </si>
  <si>
    <t>Macnair</t>
  </si>
  <si>
    <t>Leif</t>
  </si>
  <si>
    <t>Wilson</t>
  </si>
  <si>
    <t>Matthaeus</t>
  </si>
  <si>
    <t>Heslop</t>
  </si>
  <si>
    <t>Deston</t>
  </si>
  <si>
    <t>Swift</t>
  </si>
  <si>
    <t>Jude</t>
  </si>
  <si>
    <t>Oliver</t>
  </si>
  <si>
    <t>M14</t>
  </si>
  <si>
    <t>Mitchell</t>
  </si>
  <si>
    <t>Steven</t>
  </si>
  <si>
    <t>Jesse</t>
  </si>
  <si>
    <t>Downs</t>
  </si>
  <si>
    <t>Ryder</t>
  </si>
  <si>
    <t>Hennessy</t>
  </si>
  <si>
    <t>Evan</t>
  </si>
  <si>
    <t>Friesen</t>
  </si>
  <si>
    <t>Caleb</t>
  </si>
  <si>
    <t>JOHNSON</t>
  </si>
  <si>
    <t>Lucas</t>
  </si>
  <si>
    <t>Ball</t>
  </si>
  <si>
    <t>Dexter</t>
  </si>
  <si>
    <t>Mcpherson</t>
  </si>
  <si>
    <t>Lochlan</t>
  </si>
  <si>
    <t>Luke</t>
  </si>
  <si>
    <t>Miller</t>
  </si>
  <si>
    <t>Byron</t>
  </si>
  <si>
    <t>Lambert</t>
  </si>
  <si>
    <t>Big White Freestyle Team</t>
  </si>
  <si>
    <t>Gareau</t>
  </si>
  <si>
    <t>Cooper</t>
  </si>
  <si>
    <t>Basko</t>
  </si>
  <si>
    <t>Sun Peaks Freestyle Club</t>
  </si>
  <si>
    <t>Grayson</t>
  </si>
  <si>
    <t>Witvoet</t>
  </si>
  <si>
    <t>Saxon</t>
  </si>
  <si>
    <t>Berry</t>
  </si>
  <si>
    <t>MCKENZIE-WHITE</t>
  </si>
  <si>
    <t>Roxton</t>
  </si>
  <si>
    <t>DORWARD</t>
  </si>
  <si>
    <t>Jackson</t>
  </si>
  <si>
    <t>Atkinson</t>
  </si>
  <si>
    <t>Elijah</t>
  </si>
  <si>
    <t>KRUMME</t>
  </si>
  <si>
    <t>Kristian</t>
  </si>
  <si>
    <t>STOLL</t>
  </si>
  <si>
    <t>Tain</t>
  </si>
  <si>
    <t>Knudsgaard</t>
  </si>
  <si>
    <t>Griffin</t>
  </si>
  <si>
    <t>Paterson</t>
  </si>
  <si>
    <t>WHITE</t>
  </si>
  <si>
    <t>Armaan</t>
  </si>
  <si>
    <t>ASRAR HAGHIGHI</t>
  </si>
  <si>
    <t>Khrystian</t>
  </si>
  <si>
    <t>Catlin</t>
  </si>
  <si>
    <t>Andrew</t>
  </si>
  <si>
    <t>WHITTINGTON</t>
  </si>
  <si>
    <t>Everett</t>
  </si>
  <si>
    <t>Brown</t>
  </si>
  <si>
    <t>Connor</t>
  </si>
  <si>
    <t>Mavik</t>
  </si>
  <si>
    <t>MACKINNON</t>
  </si>
  <si>
    <t>Bartlett</t>
  </si>
  <si>
    <t>Sam</t>
  </si>
  <si>
    <t>DOOLEY</t>
  </si>
  <si>
    <t>Emerson</t>
  </si>
  <si>
    <t>Raffler</t>
  </si>
  <si>
    <t>Jack</t>
  </si>
  <si>
    <t>BURGHAM</t>
  </si>
  <si>
    <t>BOYD</t>
  </si>
  <si>
    <t>Devon</t>
  </si>
  <si>
    <t>Radosevic</t>
  </si>
  <si>
    <t>SPENCER</t>
  </si>
  <si>
    <t>Yamato</t>
  </si>
  <si>
    <t>BUHLER</t>
  </si>
  <si>
    <t>Nathan</t>
  </si>
  <si>
    <t>MCGUIGAN</t>
  </si>
  <si>
    <t>Owen</t>
  </si>
  <si>
    <t>COOPER</t>
  </si>
  <si>
    <t>William</t>
  </si>
  <si>
    <t>HAYES</t>
  </si>
  <si>
    <t>Alec</t>
  </si>
  <si>
    <t>Jacob</t>
  </si>
  <si>
    <t>MARTIN</t>
  </si>
  <si>
    <t>Bennett</t>
  </si>
  <si>
    <t>Hampshire-McLurg</t>
  </si>
  <si>
    <t>Mount Washington Freestyle Club</t>
  </si>
  <si>
    <t>NOVECOSKY</t>
  </si>
  <si>
    <t>Kalen</t>
  </si>
  <si>
    <t>Leo</t>
  </si>
  <si>
    <t>LONGSTREET</t>
  </si>
  <si>
    <t>Morgan</t>
  </si>
  <si>
    <t>HUSEBY</t>
  </si>
  <si>
    <t>Parker</t>
  </si>
  <si>
    <t>LEHMANN</t>
  </si>
  <si>
    <t>DOMARESKI</t>
  </si>
  <si>
    <t>Simon</t>
  </si>
  <si>
    <t>GUILD</t>
  </si>
  <si>
    <t>Hunter</t>
  </si>
  <si>
    <t>LARSON</t>
  </si>
  <si>
    <t>Fisher</t>
  </si>
  <si>
    <t>MACDONALD</t>
  </si>
  <si>
    <t>Oscar</t>
  </si>
  <si>
    <t>MOORE</t>
  </si>
  <si>
    <t>Teddy</t>
  </si>
  <si>
    <t>COOMBS</t>
  </si>
  <si>
    <t>Joshua</t>
  </si>
  <si>
    <t>Rylan</t>
  </si>
  <si>
    <t>HALL</t>
  </si>
  <si>
    <t>Boaz</t>
  </si>
  <si>
    <t>CHIU</t>
  </si>
  <si>
    <t>James</t>
  </si>
  <si>
    <t>M12</t>
  </si>
  <si>
    <t>Tyson</t>
  </si>
  <si>
    <t>Popove</t>
  </si>
  <si>
    <t>KENDELL</t>
  </si>
  <si>
    <t>Kazuki</t>
  </si>
  <si>
    <t>Sekine</t>
  </si>
  <si>
    <t>Spencer</t>
  </si>
  <si>
    <t>JORDAN</t>
  </si>
  <si>
    <t>Ty</t>
  </si>
  <si>
    <t>REICHERT</t>
  </si>
  <si>
    <t>Kylar</t>
  </si>
  <si>
    <t>ANDREWS</t>
  </si>
  <si>
    <t>Ollie</t>
  </si>
  <si>
    <t>Lars</t>
  </si>
  <si>
    <t>CRUIKSHANK</t>
  </si>
  <si>
    <t>HAWRYS</t>
  </si>
  <si>
    <t>Will</t>
  </si>
  <si>
    <t>Finn</t>
  </si>
  <si>
    <t>Jaxson</t>
  </si>
  <si>
    <t>MILLER</t>
  </si>
  <si>
    <t>Liam</t>
  </si>
  <si>
    <t>NICOL</t>
  </si>
  <si>
    <t>Nelson</t>
  </si>
  <si>
    <t>BEYRIESMITH</t>
  </si>
  <si>
    <t>ANDERSON</t>
  </si>
  <si>
    <t>Ambrose</t>
  </si>
  <si>
    <t>COLBECK</t>
  </si>
  <si>
    <t>Michael</t>
  </si>
  <si>
    <t>EDWARDS</t>
  </si>
  <si>
    <t>FRIESEN</t>
  </si>
  <si>
    <t>Theodore</t>
  </si>
  <si>
    <t>FAVREAU</t>
  </si>
  <si>
    <t>Tyler</t>
  </si>
  <si>
    <t>Swain</t>
  </si>
  <si>
    <t>Graham</t>
  </si>
  <si>
    <t>BRAKE</t>
  </si>
  <si>
    <t>Isaac</t>
  </si>
  <si>
    <t>Rhett</t>
  </si>
  <si>
    <t>BOUMA</t>
  </si>
  <si>
    <t>Yohan</t>
  </si>
  <si>
    <t>SIMPSON</t>
  </si>
  <si>
    <t>Finian</t>
  </si>
  <si>
    <t>SINGER-LOWRIE</t>
  </si>
  <si>
    <t>Vancouver Freestyle Ski Club</t>
  </si>
  <si>
    <t>Logan</t>
  </si>
  <si>
    <t>ALTMANN</t>
  </si>
  <si>
    <t>Boone</t>
  </si>
  <si>
    <t>LETENDRE</t>
  </si>
  <si>
    <t>Zenin</t>
  </si>
  <si>
    <t>YOUCK</t>
  </si>
  <si>
    <t>Brandon</t>
  </si>
  <si>
    <t>VAN SCHALM</t>
  </si>
  <si>
    <t>Kael</t>
  </si>
  <si>
    <t>SMYTH</t>
  </si>
  <si>
    <t>M10</t>
  </si>
  <si>
    <t>Garrett</t>
  </si>
  <si>
    <t>STIRLING</t>
  </si>
  <si>
    <t>Lev</t>
  </si>
  <si>
    <t>Gold</t>
  </si>
  <si>
    <t>SCOTT</t>
  </si>
  <si>
    <t>KIMMINS</t>
  </si>
  <si>
    <t>Finley</t>
  </si>
  <si>
    <t>Lee</t>
  </si>
  <si>
    <t>Raleigh</t>
  </si>
  <si>
    <t>YEO</t>
  </si>
  <si>
    <t>THOMPSON</t>
  </si>
  <si>
    <t>Willem</t>
  </si>
  <si>
    <t>REIJERS</t>
  </si>
  <si>
    <t>Micgill</t>
  </si>
  <si>
    <t>PARCHER</t>
  </si>
  <si>
    <t>Peyton</t>
  </si>
  <si>
    <t>Henry</t>
  </si>
  <si>
    <t>Ethan</t>
  </si>
  <si>
    <t>MANNHEIMER</t>
  </si>
  <si>
    <t>Bown</t>
  </si>
  <si>
    <t>Mason</t>
  </si>
  <si>
    <t>De Moissac</t>
  </si>
  <si>
    <t>Keegan</t>
  </si>
  <si>
    <t>ISAAC</t>
  </si>
  <si>
    <t>Maguire</t>
  </si>
  <si>
    <t>ROSS-SHANKO</t>
  </si>
  <si>
    <t>NICKERSON</t>
  </si>
  <si>
    <t>SEWARD</t>
  </si>
  <si>
    <t>DRYBOROUGH</t>
  </si>
  <si>
    <t>WANNAMAKER</t>
  </si>
  <si>
    <t>Alexander</t>
  </si>
  <si>
    <t>Luca</t>
  </si>
  <si>
    <t>Rane</t>
  </si>
  <si>
    <t>HYDE</t>
  </si>
  <si>
    <t>Triggs</t>
  </si>
  <si>
    <t>MARKLE</t>
  </si>
  <si>
    <t>Patrick</t>
  </si>
  <si>
    <t>Dylan</t>
  </si>
  <si>
    <t>STEVENSON</t>
  </si>
  <si>
    <t>Findley</t>
  </si>
  <si>
    <t>Kourline</t>
  </si>
  <si>
    <t>Ryan</t>
  </si>
  <si>
    <t>Emmett</t>
  </si>
  <si>
    <t>TURNER</t>
  </si>
  <si>
    <t>Lachlan</t>
  </si>
  <si>
    <t>SHARPE</t>
  </si>
  <si>
    <t>Levi</t>
  </si>
  <si>
    <t>BREEN</t>
  </si>
  <si>
    <t>Angus</t>
  </si>
  <si>
    <t>MacDonald</t>
  </si>
  <si>
    <t>M8</t>
  </si>
  <si>
    <t>Benjamin</t>
  </si>
  <si>
    <t>Quinn</t>
  </si>
  <si>
    <t>UNGER</t>
  </si>
  <si>
    <t>Robby</t>
  </si>
  <si>
    <t>Hart</t>
  </si>
  <si>
    <t>Preston</t>
  </si>
  <si>
    <t>Meisser</t>
  </si>
  <si>
    <t>WOOD</t>
  </si>
  <si>
    <t>Sun Peaks</t>
  </si>
  <si>
    <t>Moguls</t>
  </si>
  <si>
    <t>Women</t>
  </si>
  <si>
    <t>Fernie</t>
  </si>
  <si>
    <t>Silver Star</t>
  </si>
  <si>
    <t>Place</t>
  </si>
  <si>
    <t>Last Name</t>
  </si>
  <si>
    <t>First Name</t>
  </si>
  <si>
    <t>Representing</t>
  </si>
  <si>
    <t>Scores</t>
  </si>
  <si>
    <t>Points</t>
  </si>
  <si>
    <t>Panorama</t>
  </si>
  <si>
    <t>Panorama Fre</t>
  </si>
  <si>
    <t>Apex Freesty</t>
  </si>
  <si>
    <t>WALKER</t>
  </si>
  <si>
    <t>Kr Academy</t>
  </si>
  <si>
    <t>Whistler Fre</t>
  </si>
  <si>
    <t>Apex</t>
  </si>
  <si>
    <t>Matea</t>
  </si>
  <si>
    <t>Fernie Frees</t>
  </si>
  <si>
    <t>OZIEWICZ</t>
  </si>
  <si>
    <t>Emilia</t>
  </si>
  <si>
    <t>Whistler Bla</t>
  </si>
  <si>
    <t>HADDAD</t>
  </si>
  <si>
    <t>Ellysaiya</t>
  </si>
  <si>
    <t>GRIEVE</t>
  </si>
  <si>
    <t>Emmylou</t>
  </si>
  <si>
    <t>Big White Fr</t>
  </si>
  <si>
    <t>GARROD</t>
  </si>
  <si>
    <t>KERSTEN</t>
  </si>
  <si>
    <t>Tula</t>
  </si>
  <si>
    <t>Big White</t>
  </si>
  <si>
    <t>GRIFFITHS</t>
  </si>
  <si>
    <t>ROBERTS</t>
  </si>
  <si>
    <t>MATTENLEY</t>
  </si>
  <si>
    <t>Mt.Washingto</t>
  </si>
  <si>
    <t>Shames Frees</t>
  </si>
  <si>
    <t>CAMPBELL</t>
  </si>
  <si>
    <t>Sun Peaks Fr</t>
  </si>
  <si>
    <t>Men</t>
  </si>
  <si>
    <t>PARSONS</t>
  </si>
  <si>
    <t>Graden</t>
  </si>
  <si>
    <t>LUCA</t>
  </si>
  <si>
    <t>LEBLANC</t>
  </si>
  <si>
    <t>Gage</t>
  </si>
  <si>
    <t>PATERSON</t>
  </si>
  <si>
    <t>Bc Mogul Tea</t>
  </si>
  <si>
    <t>WALKLEY</t>
  </si>
  <si>
    <t>Trent</t>
  </si>
  <si>
    <t>DIFRANCESCO</t>
  </si>
  <si>
    <t>Vincent</t>
  </si>
  <si>
    <t>MASON</t>
  </si>
  <si>
    <t>Shawn</t>
  </si>
  <si>
    <t>KOTURBASH</t>
  </si>
  <si>
    <t>OLIVER</t>
  </si>
  <si>
    <t>Tryton</t>
  </si>
  <si>
    <t>HAMPSHIRE-MCLURG</t>
  </si>
  <si>
    <t>LAMBERT</t>
  </si>
  <si>
    <t>BOWN</t>
  </si>
  <si>
    <t>HENRY</t>
  </si>
  <si>
    <t>Mt Washingto</t>
  </si>
  <si>
    <t>DE MOISSAC</t>
  </si>
  <si>
    <t>BERRY</t>
  </si>
  <si>
    <t>SWAIN</t>
  </si>
  <si>
    <t>POPOVE</t>
  </si>
  <si>
    <t>dns</t>
  </si>
  <si>
    <t>KOURLINE</t>
  </si>
  <si>
    <t>Vancouver Fr</t>
  </si>
  <si>
    <t>PATTON</t>
  </si>
  <si>
    <t>GOLD</t>
  </si>
  <si>
    <t>CATLIN</t>
  </si>
  <si>
    <t>dnf</t>
  </si>
  <si>
    <t>Armaa</t>
  </si>
  <si>
    <t>Slopestyle</t>
  </si>
  <si>
    <t>HOIVIK</t>
  </si>
  <si>
    <t>HORN</t>
  </si>
  <si>
    <t>MAC CON</t>
  </si>
  <si>
    <t>Whistler</t>
  </si>
  <si>
    <t>BELL</t>
  </si>
  <si>
    <t>BANNISTER</t>
  </si>
  <si>
    <t>Shames Mount</t>
  </si>
  <si>
    <t>Shames</t>
  </si>
  <si>
    <t>BALL</t>
  </si>
  <si>
    <t>OWEN-MOLD</t>
  </si>
  <si>
    <t>CHRISTENSEN</t>
  </si>
  <si>
    <t>HENNESSY</t>
  </si>
  <si>
    <t>WILLIAMS</t>
  </si>
  <si>
    <t>Juliet</t>
  </si>
  <si>
    <t>BASKO</t>
  </si>
  <si>
    <t>MCPHERSON</t>
  </si>
  <si>
    <t>WITVOET</t>
  </si>
  <si>
    <t>GAREAU</t>
  </si>
  <si>
    <t>ATKINSON</t>
  </si>
  <si>
    <t>KNUDSGAARD</t>
  </si>
  <si>
    <t>BARTLETT</t>
  </si>
  <si>
    <t>RADOSEVIC</t>
  </si>
  <si>
    <t>Vancouver</t>
  </si>
  <si>
    <t>DOWNS</t>
  </si>
  <si>
    <t>Big Air</t>
  </si>
  <si>
    <t xml:space="preserve">Sun Peaks </t>
  </si>
  <si>
    <t>FRAME</t>
  </si>
  <si>
    <t>Kayna</t>
  </si>
  <si>
    <t>INJURY CLAUSES</t>
  </si>
  <si>
    <t>Athlete</t>
  </si>
  <si>
    <t xml:space="preserve">Event Missed </t>
  </si>
  <si>
    <t>2022 Points Applied</t>
  </si>
  <si>
    <t xml:space="preserve">Kai Martin </t>
  </si>
  <si>
    <t>Yukon CC</t>
  </si>
  <si>
    <t xml:space="preserve">Leif Wilson </t>
  </si>
  <si>
    <t xml:space="preserve">Skye Clarke </t>
  </si>
  <si>
    <t>CANADA GAMES</t>
  </si>
  <si>
    <t>Big AIr</t>
  </si>
  <si>
    <t>Formatted</t>
  </si>
  <si>
    <t>Gender</t>
  </si>
  <si>
    <t>F</t>
  </si>
  <si>
    <t>M</t>
  </si>
  <si>
    <t xml:space="preserve">Aidan </t>
  </si>
  <si>
    <t>WORLD CUPS</t>
  </si>
  <si>
    <t>Calgary Halfpipe 1</t>
  </si>
  <si>
    <t xml:space="preserve">Lynch </t>
  </si>
  <si>
    <t>CANADA CUPS</t>
  </si>
  <si>
    <t>Yukon - Slopestyle</t>
  </si>
  <si>
    <t>Yukon- Big Air</t>
  </si>
  <si>
    <t xml:space="preserve">Sun Peaks Big Air </t>
  </si>
  <si>
    <t>Sun Peaks Slopestyle</t>
  </si>
  <si>
    <t>Horseshoe - Slopestyle</t>
  </si>
  <si>
    <t>Horseshoe- Big Air</t>
  </si>
  <si>
    <t xml:space="preserve">Stephen </t>
  </si>
  <si>
    <t>Mulvhill</t>
  </si>
  <si>
    <t>DNS</t>
  </si>
  <si>
    <t xml:space="preserve">Wilson </t>
  </si>
  <si>
    <t xml:space="preserve">Bryce </t>
  </si>
  <si>
    <t xml:space="preserve">Eliza </t>
  </si>
  <si>
    <t xml:space="preserve">Kristin </t>
  </si>
  <si>
    <t>Rhyder</t>
  </si>
  <si>
    <t>Mckenzie-White</t>
  </si>
  <si>
    <t xml:space="preserve">Cooper </t>
  </si>
  <si>
    <t xml:space="preserve">Jordan </t>
  </si>
  <si>
    <t xml:space="preserve">Jackson </t>
  </si>
  <si>
    <t xml:space="preserve">Atkinson </t>
  </si>
  <si>
    <t xml:space="preserve">Joel </t>
  </si>
  <si>
    <t xml:space="preserve">Macnair </t>
  </si>
  <si>
    <t>Kristinan</t>
  </si>
  <si>
    <t xml:space="preserve"> Knudsgaard </t>
  </si>
  <si>
    <t xml:space="preserve">Lochlan </t>
  </si>
  <si>
    <t xml:space="preserve">Emily </t>
  </si>
  <si>
    <t>Sekin</t>
  </si>
  <si>
    <t xml:space="preserve">Jack </t>
  </si>
  <si>
    <t xml:space="preserve">Burgham </t>
  </si>
  <si>
    <t>Everette</t>
  </si>
  <si>
    <t xml:space="preserve">Lucas </t>
  </si>
  <si>
    <t>NORTH AMERICA CUP</t>
  </si>
  <si>
    <t xml:space="preserve">NorAm Copper- Slopestyle </t>
  </si>
  <si>
    <t>Nor Am Copper Halfpipe</t>
  </si>
  <si>
    <t>Nor Am Calgary Halfpipe</t>
  </si>
  <si>
    <t>Nor Am Calgary Slopestyle</t>
  </si>
  <si>
    <t xml:space="preserve">Nor Am Aspen Halfpipe </t>
  </si>
  <si>
    <t xml:space="preserve">NorAm Aspen- Slopestyle </t>
  </si>
  <si>
    <t>Nor Am Mammoth Halfpipe- CANCELLED</t>
  </si>
  <si>
    <t>Nor Am Mammoth Slopestyle- CANCELLED</t>
  </si>
  <si>
    <t>Nor Am Mammoth Big Air</t>
  </si>
  <si>
    <t>Nor Am Stoneham Slopestyle</t>
  </si>
  <si>
    <t>Nor Am Stoneham  Big Air</t>
  </si>
  <si>
    <t>Mitchelle</t>
  </si>
  <si>
    <t>Preet</t>
  </si>
  <si>
    <t xml:space="preserve">Benjamin </t>
  </si>
  <si>
    <t xml:space="preserve">Martin </t>
  </si>
  <si>
    <t>Mattheus</t>
  </si>
  <si>
    <t xml:space="preserve">Leif </t>
  </si>
  <si>
    <t xml:space="preserve">Skye </t>
  </si>
  <si>
    <t xml:space="preserve">Menning </t>
  </si>
  <si>
    <t xml:space="preserve">Zoe </t>
  </si>
  <si>
    <t>MacNair</t>
  </si>
  <si>
    <t xml:space="preserve">Mcphereson </t>
  </si>
  <si>
    <t xml:space="preserve">Matheus </t>
  </si>
  <si>
    <t>Hennsey</t>
  </si>
  <si>
    <t>JUNIORS</t>
  </si>
  <si>
    <t>Athlete ID</t>
  </si>
  <si>
    <t>Slopestyle Place</t>
  </si>
  <si>
    <t>Slopestyle Points</t>
  </si>
  <si>
    <t>Big Air Place</t>
  </si>
  <si>
    <t>Big Air Points</t>
  </si>
  <si>
    <t>Halfpipe Place</t>
  </si>
  <si>
    <t xml:space="preserve">Halfpipe Point </t>
  </si>
  <si>
    <t xml:space="preserve">Drew  </t>
  </si>
  <si>
    <t>ChristensenDrew</t>
  </si>
  <si>
    <t>Owen-MoldLandon</t>
  </si>
  <si>
    <t>HennessyRyder</t>
  </si>
  <si>
    <t>Johnson</t>
  </si>
  <si>
    <t>JohnsonCaleb</t>
  </si>
  <si>
    <t>McPherson</t>
  </si>
  <si>
    <t>McPhersonDexter</t>
  </si>
  <si>
    <t>Jessie</t>
  </si>
  <si>
    <t>DownsJessie</t>
  </si>
  <si>
    <t>BerrySaxon</t>
  </si>
  <si>
    <t>Mckenzie-White-Ryder</t>
  </si>
  <si>
    <t>MillerLuke</t>
  </si>
  <si>
    <t>Kritian</t>
  </si>
  <si>
    <t>Stoll</t>
  </si>
  <si>
    <t>StollKristian</t>
  </si>
  <si>
    <t>LabertByron</t>
  </si>
  <si>
    <t>AtkinsonJackson</t>
  </si>
  <si>
    <t>WitvoetGrayson</t>
  </si>
  <si>
    <t xml:space="preserve">Roxton </t>
  </si>
  <si>
    <t>Dorward</t>
  </si>
  <si>
    <t>DorwardRoxton</t>
  </si>
  <si>
    <t>BaskoCooper</t>
  </si>
  <si>
    <t>GarrodElla</t>
  </si>
  <si>
    <t>BellEliza</t>
  </si>
  <si>
    <t>Gabbi</t>
  </si>
  <si>
    <t>GabbiDinn</t>
  </si>
  <si>
    <t>Sutherland</t>
  </si>
  <si>
    <t>SutherlandMaggie</t>
  </si>
  <si>
    <t>Mallory</t>
  </si>
  <si>
    <t>Wagner</t>
  </si>
  <si>
    <t>WagnerMallory</t>
  </si>
  <si>
    <t>Calder</t>
  </si>
  <si>
    <t>CalderMeghan</t>
  </si>
  <si>
    <t>Simonsen</t>
  </si>
  <si>
    <t>SimonsenMikka</t>
  </si>
  <si>
    <t>HoivikKristin</t>
  </si>
  <si>
    <t>Idra</t>
  </si>
  <si>
    <t>BrownIdra</t>
  </si>
  <si>
    <t>Shopland</t>
  </si>
  <si>
    <t>ShoplandNyah</t>
  </si>
  <si>
    <t>World Cup</t>
  </si>
  <si>
    <t>NorAm/ Junior Worlds</t>
  </si>
  <si>
    <t>Canada Winter Games</t>
  </si>
  <si>
    <t>Canada Cups</t>
  </si>
  <si>
    <t>Junior Nationals</t>
  </si>
  <si>
    <t>Provincial</t>
  </si>
  <si>
    <t>Regional/BCWG</t>
  </si>
  <si>
    <t>WOMEN</t>
  </si>
  <si>
    <t>RPA breakdown</t>
  </si>
  <si>
    <t>1st Run</t>
  </si>
  <si>
    <t>Finals Runs</t>
  </si>
  <si>
    <t>BCFSA SERIES</t>
  </si>
  <si>
    <t>n/a</t>
  </si>
  <si>
    <t>CANADIAN SERIES</t>
  </si>
  <si>
    <t>CANADA WINTER GAMES</t>
  </si>
  <si>
    <t>JUNIOR NATIONALS</t>
  </si>
  <si>
    <t>CANADIAN SELECTIONS</t>
  </si>
  <si>
    <t>NOR AM</t>
  </si>
  <si>
    <t>JR. WORLDS</t>
  </si>
  <si>
    <t>WORLD CUP</t>
  </si>
  <si>
    <t>WORLD CHAMPIONSHIPS</t>
  </si>
  <si>
    <t>Nationals</t>
  </si>
  <si>
    <t>Kootenay Freestyle Classic</t>
  </si>
  <si>
    <t>Female</t>
  </si>
  <si>
    <t>March 4-5, 2023</t>
  </si>
  <si>
    <t>Formulas</t>
  </si>
  <si>
    <t>Age</t>
  </si>
  <si>
    <t>Club</t>
  </si>
  <si>
    <t>Best Score</t>
  </si>
  <si>
    <t>Overall Rank</t>
  </si>
  <si>
    <t>Adjusted Points</t>
  </si>
  <si>
    <t>U12</t>
  </si>
  <si>
    <t xml:space="preserve">Miranda </t>
  </si>
  <si>
    <t>Helvoigt</t>
  </si>
  <si>
    <t>U16</t>
  </si>
  <si>
    <t>U14</t>
  </si>
  <si>
    <t>Smith</t>
  </si>
  <si>
    <t>Lyla</t>
  </si>
  <si>
    <t>Mills</t>
  </si>
  <si>
    <t>Bow Valley</t>
  </si>
  <si>
    <t>Sydney</t>
  </si>
  <si>
    <t>Kober</t>
  </si>
  <si>
    <t>U10</t>
  </si>
  <si>
    <t>Ava</t>
  </si>
  <si>
    <t>Podlubny</t>
  </si>
  <si>
    <t>Kimberley</t>
  </si>
  <si>
    <t>Deryn</t>
  </si>
  <si>
    <t>Buchan</t>
  </si>
  <si>
    <t>U8</t>
  </si>
  <si>
    <t>Male</t>
  </si>
  <si>
    <t>Lehmann</t>
  </si>
  <si>
    <t>Coombs</t>
  </si>
  <si>
    <t>Cameron</t>
  </si>
  <si>
    <t>Wyton</t>
  </si>
  <si>
    <t>Nolan</t>
  </si>
  <si>
    <t>Glod</t>
  </si>
  <si>
    <t>Josef</t>
  </si>
  <si>
    <t>Burkhardt</t>
  </si>
  <si>
    <t>U18</t>
  </si>
  <si>
    <t>RT Freeski</t>
  </si>
  <si>
    <t>Chase</t>
  </si>
  <si>
    <t>Enders</t>
  </si>
  <si>
    <t>Kiptyn</t>
  </si>
  <si>
    <t>Claypool</t>
  </si>
  <si>
    <t>Seamus Burton</t>
  </si>
  <si>
    <t>Kennedy</t>
  </si>
  <si>
    <t>Anderson</t>
  </si>
  <si>
    <t>Duncan</t>
  </si>
  <si>
    <t>Gerla</t>
  </si>
  <si>
    <t>Pierce</t>
  </si>
  <si>
    <t>Sklepowich</t>
  </si>
  <si>
    <t>Altmann</t>
  </si>
  <si>
    <t>Jaxon</t>
  </si>
  <si>
    <t>Tait</t>
  </si>
  <si>
    <t>Lawrance</t>
  </si>
  <si>
    <t>Mannheimer</t>
  </si>
  <si>
    <t>Nicholas</t>
  </si>
  <si>
    <t>Nate</t>
  </si>
  <si>
    <t>Wyatt</t>
  </si>
  <si>
    <t>Butler</t>
  </si>
  <si>
    <t>Thomas</t>
  </si>
  <si>
    <t>Desjardins</t>
  </si>
  <si>
    <t>Kade</t>
  </si>
  <si>
    <t>Pollock</t>
  </si>
  <si>
    <t>Ascher</t>
  </si>
  <si>
    <t>Loxam</t>
  </si>
  <si>
    <t>Turner</t>
  </si>
  <si>
    <t>Adam</t>
  </si>
  <si>
    <t>Breen</t>
  </si>
  <si>
    <t>Kalem</t>
  </si>
  <si>
    <t>Vaughan</t>
  </si>
  <si>
    <t>Winsport</t>
  </si>
  <si>
    <t>Myles</t>
  </si>
  <si>
    <t>Newton</t>
  </si>
  <si>
    <t>Fraser</t>
  </si>
  <si>
    <t>Klapstein</t>
  </si>
  <si>
    <t>Gryffin</t>
  </si>
  <si>
    <t>Falzon-Knoop</t>
  </si>
  <si>
    <t>Moguls Press Date: Mar 25, 2023 (Sat)</t>
  </si>
  <si>
    <t>Slopestyle Press Date: Mar 25, 2023 (Sat)</t>
  </si>
  <si>
    <t>Male (By Group Score) Time: 4:23 pm Silver Star Mountain 2023 BC Winter Games</t>
  </si>
  <si>
    <t>Male (By Group Score) Time: 4:24 pm Silver Star Mountain 2023 BC Winter Games</t>
  </si>
  <si>
    <t>Bib</t>
  </si>
  <si>
    <t>Region</t>
  </si>
  <si>
    <t>Zone</t>
  </si>
  <si>
    <t>Score</t>
  </si>
  <si>
    <t>Van</t>
  </si>
  <si>
    <t>Coastal</t>
  </si>
  <si>
    <t>KENDALL</t>
  </si>
  <si>
    <t>Thomps</t>
  </si>
  <si>
    <t>(2</t>
  </si>
  <si>
    <t>Kootenays</t>
  </si>
  <si>
    <t>(1</t>
  </si>
  <si>
    <t>Van Isl</t>
  </si>
  <si>
    <t>Cntr</t>
  </si>
  <si>
    <t>Vall</t>
  </si>
  <si>
    <t>KRABES</t>
  </si>
  <si>
    <t>North</t>
  </si>
  <si>
    <t>West</t>
  </si>
  <si>
    <t>ASRAR HAGHIGHI,Armaa</t>
  </si>
  <si>
    <t>Cariboo</t>
  </si>
  <si>
    <t>Ne</t>
  </si>
  <si>
    <t>FORD</t>
  </si>
  <si>
    <t>Torin</t>
  </si>
  <si>
    <t>PEDEN</t>
  </si>
  <si>
    <t>Josiah</t>
  </si>
  <si>
    <t>Silver Star Mountain 2023 BC Winter Games -------------------------------------------------------</t>
  </si>
  <si>
    <t xml:space="preserve">Moguls </t>
  </si>
  <si>
    <t>Press Date: Mar 25, 2023</t>
  </si>
  <si>
    <t>(Sat)</t>
  </si>
  <si>
    <t>Female (By Group Score) Time: 4:23 pm Silver Star Mountain 2023 BC Winter Games</t>
  </si>
  <si>
    <t>LUKSAY</t>
  </si>
  <si>
    <t>Samantha</t>
  </si>
  <si>
    <t>(</t>
  </si>
  <si>
    <t>Ok</t>
  </si>
  <si>
    <t>Sierr</t>
  </si>
  <si>
    <t>DINN</t>
  </si>
  <si>
    <t>Gabi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</si>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</sst>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0.0"/>
      <color rgb="FF000000"/>
      <name val="Arial"/>
      <scheme val="minor"/>
    </font>
    <font>
      <b/>
      <sz val="10.0"/>
      <color rgb="FF000000"/>
      <name val="Calibri"/>
    </font>
    <font>
      <b/>
      <sz val="9.0"/>
      <color theme="1"/>
      <name val="Calibri"/>
    </font>
    <font>
      <b/>
      <sz val="7.0"/>
      <color theme="1"/>
      <name val="Calibri"/>
    </font>
    <font>
      <b/>
      <sz val="9.0"/>
      <color rgb="FF000000"/>
      <name val="Calibri"/>
    </font>
    <font>
      <sz val="9.0"/>
      <color rgb="FF000000"/>
      <name val="Calibri"/>
    </font>
    <font>
      <sz val="9.0"/>
      <color theme="1"/>
      <name val="Calibri"/>
    </font>
    <font>
      <sz val="9.0"/>
      <color rgb="FFFF0000"/>
      <name val="Calibri"/>
    </font>
    <font>
      <strike/>
      <sz val="9.0"/>
      <color theme="1"/>
      <name val="Calibri"/>
    </font>
    <font>
      <b/>
      <sz val="10.0"/>
      <color theme="1"/>
      <name val="Calibri"/>
    </font>
    <font>
      <b/>
      <sz val="9.0"/>
      <color rgb="FFFF0000"/>
      <name val="Calibri"/>
    </font>
    <font>
      <sz val="10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color theme="1"/>
      <name val="Calibri"/>
    </font>
    <font>
      <b/>
      <color theme="1"/>
      <name val="Calibri"/>
    </font>
    <font>
      <color theme="1"/>
      <name val="Arial"/>
    </font>
    <font>
      <sz val="10.0"/>
      <color rgb="FF000000"/>
      <name val="Calibri"/>
    </font>
    <font>
      <b/>
      <color theme="1"/>
      <name val="Arial"/>
    </font>
    <font/>
    <font>
      <sz val="9.0"/>
      <color theme="1"/>
      <name val="Arial"/>
    </font>
    <font>
      <sz val="11.0"/>
      <color theme="1"/>
      <name val="Calibri"/>
    </font>
    <font>
      <b/>
      <color theme="1"/>
      <name val="Helvetica Neue"/>
    </font>
    <font>
      <color theme="1"/>
      <name val="Helvetica Neue"/>
    </font>
    <font>
      <b/>
      <sz val="11.0"/>
      <color theme="1"/>
      <name val="Calibri"/>
    </font>
    <font>
      <sz val="9.0"/>
      <color rgb="FF000000"/>
      <name val="Arial"/>
    </font>
    <font>
      <sz val="11.0"/>
      <color rgb="FF1F1F1F"/>
      <name val="Arial"/>
    </font>
  </fonts>
  <fills count="33">
    <fill>
      <patternFill patternType="none"/>
    </fill>
    <fill>
      <patternFill patternType="lightGray"/>
    </fill>
    <fill>
      <patternFill patternType="solid">
        <fgColor rgb="FFB0B3B2"/>
        <bgColor rgb="FFB0B3B2"/>
      </patternFill>
    </fill>
    <fill>
      <patternFill patternType="solid">
        <fgColor rgb="FF76A5AF"/>
        <bgColor rgb="FF76A5AF"/>
      </patternFill>
    </fill>
    <fill>
      <patternFill patternType="solid">
        <fgColor rgb="FFFFD966"/>
        <bgColor rgb="FFFFD966"/>
      </patternFill>
    </fill>
    <fill>
      <patternFill patternType="solid">
        <fgColor rgb="FFDD7E6B"/>
        <bgColor rgb="FFDD7E6B"/>
      </patternFill>
    </fill>
    <fill>
      <patternFill patternType="solid">
        <fgColor rgb="FFA4C2F4"/>
        <bgColor rgb="FFA4C2F4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  <fill>
      <patternFill patternType="solid">
        <fgColor rgb="FF6AA84F"/>
        <bgColor rgb="FF6AA84F"/>
      </patternFill>
    </fill>
    <fill>
      <patternFill patternType="solid">
        <fgColor rgb="FFB7B7B7"/>
        <bgColor rgb="FFB7B7B7"/>
      </patternFill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6DCB6D"/>
        <bgColor rgb="FF6DCB6D"/>
      </patternFill>
    </fill>
    <fill>
      <patternFill patternType="solid">
        <fgColor rgb="FFFFFFFF"/>
        <bgColor rgb="FFFFFFFF"/>
      </patternFill>
    </fill>
    <fill>
      <patternFill patternType="solid">
        <fgColor rgb="FFBF8F00"/>
        <bgColor rgb="FFBF8F00"/>
      </patternFill>
    </fill>
    <fill>
      <patternFill patternType="solid">
        <fgColor rgb="FF833C0C"/>
        <bgColor rgb="FF833C0C"/>
      </patternFill>
    </fill>
    <fill>
      <patternFill patternType="solid">
        <fgColor rgb="FF1F4E78"/>
        <bgColor rgb="FF1F4E78"/>
      </patternFill>
    </fill>
    <fill>
      <patternFill patternType="solid">
        <fgColor rgb="FF375623"/>
        <bgColor rgb="FF375623"/>
      </patternFill>
    </fill>
    <fill>
      <patternFill patternType="solid">
        <fgColor rgb="FF222B35"/>
        <bgColor rgb="FF222B35"/>
      </patternFill>
    </fill>
    <fill>
      <patternFill patternType="solid">
        <fgColor rgb="FF757171"/>
        <bgColor rgb="FF757171"/>
      </patternFill>
    </fill>
    <fill>
      <patternFill patternType="solid">
        <fgColor rgb="FFFCF305"/>
        <bgColor rgb="FFFCF305"/>
      </patternFill>
    </fill>
    <fill>
      <patternFill patternType="solid">
        <fgColor rgb="FF95B3D7"/>
        <bgColor rgb="FF95B3D7"/>
      </patternFill>
    </fill>
    <fill>
      <patternFill patternType="solid">
        <fgColor rgb="FFBDC0BF"/>
        <bgColor rgb="FFBDC0BF"/>
      </patternFill>
    </fill>
  </fills>
  <borders count="31">
    <border/>
    <border>
      <left style="thin">
        <color rgb="FFD9D9D9"/>
      </left>
    </border>
    <border>
      <right style="thin">
        <color rgb="FFD9D9D9"/>
      </right>
    </border>
    <border>
      <left/>
      <right/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right/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</border>
    <border>
      <left/>
      <right style="thin">
        <color rgb="FF000000"/>
      </right>
      <top/>
      <bottom style="thin">
        <color rgb="FF000000"/>
      </bottom>
    </border>
    <border>
      <top/>
    </border>
    <border>
      <right/>
      <top/>
      <bottom/>
    </border>
    <border>
      <left/>
      <right/>
      <top/>
      <bottom/>
    </border>
    <border>
      <left/>
      <right/>
      <bottom/>
    </border>
    <border>
      <top style="thin">
        <color rgb="FF000000"/>
      </top>
    </border>
    <border>
      <left/>
      <right style="thin">
        <color rgb="FFCCCCCC"/>
      </right>
      <top style="thin">
        <color rgb="FFCCCCCC"/>
      </top>
      <bottom/>
    </border>
    <border>
      <bottom style="thin">
        <color rgb="FF000000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bottom style="thin">
        <color rgb="FFD9D9D9"/>
      </bottom>
    </border>
    <border>
      <right style="thin">
        <color rgb="FFA5A5A5"/>
      </right>
      <top style="thin">
        <color rgb="FFA5A5A5"/>
      </top>
    </border>
    <border>
      <right style="thin">
        <color rgb="FFA5A5A5"/>
      </right>
      <bottom style="thin">
        <color rgb="FF3F3F3F"/>
      </bottom>
    </border>
    <border>
      <bottom style="thin">
        <color rgb="FFA5A5A5"/>
      </bottom>
    </border>
    <border>
      <right style="thin">
        <color rgb="FFA5A5A5"/>
      </right>
    </border>
  </borders>
  <cellStyleXfs count="1">
    <xf borderId="0" fillId="0" fontId="0" numFmtId="0" applyAlignment="1" applyFont="1"/>
  </cellStyleXfs>
  <cellXfs count="2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top"/>
    </xf>
    <xf borderId="0" fillId="3" fontId="2" numFmtId="0" xfId="0" applyAlignment="1" applyFill="1" applyFont="1">
      <alignment horizontal="center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3" fillId="4" fontId="2" numFmtId="0" xfId="0" applyAlignment="1" applyBorder="1" applyFill="1" applyFont="1">
      <alignment horizontal="center" shrinkToFit="0" wrapText="1"/>
    </xf>
    <xf borderId="3" fillId="5" fontId="2" numFmtId="0" xfId="0" applyAlignment="1" applyBorder="1" applyFill="1" applyFont="1">
      <alignment horizontal="center" shrinkToFit="0" wrapText="1"/>
    </xf>
    <xf borderId="4" fillId="6" fontId="3" numFmtId="0" xfId="0" applyAlignment="1" applyBorder="1" applyFill="1" applyFont="1">
      <alignment horizontal="center" shrinkToFit="0" wrapText="1"/>
    </xf>
    <xf borderId="4" fillId="6" fontId="4" numFmtId="0" xfId="0" applyAlignment="1" applyBorder="1" applyFont="1">
      <alignment horizontal="center" shrinkToFit="0" wrapText="1"/>
    </xf>
    <xf borderId="3" fillId="6" fontId="4" numFmtId="0" xfId="0" applyAlignment="1" applyBorder="1" applyFont="1">
      <alignment horizontal="center" shrinkToFit="0" wrapText="1"/>
    </xf>
    <xf borderId="3" fillId="7" fontId="2" numFmtId="0" xfId="0" applyAlignment="1" applyBorder="1" applyFill="1" applyFont="1">
      <alignment horizontal="center" shrinkToFit="0" wrapText="1"/>
    </xf>
    <xf borderId="5" fillId="7" fontId="2" numFmtId="0" xfId="0" applyAlignment="1" applyBorder="1" applyFont="1">
      <alignment horizontal="center" shrinkToFit="0" wrapText="1"/>
    </xf>
    <xf borderId="5" fillId="8" fontId="2" numFmtId="0" xfId="0" applyAlignment="1" applyBorder="1" applyFill="1" applyFont="1">
      <alignment horizontal="center" shrinkToFit="0" wrapText="1"/>
    </xf>
    <xf borderId="5" fillId="9" fontId="2" numFmtId="0" xfId="0" applyAlignment="1" applyBorder="1" applyFill="1" applyFont="1">
      <alignment horizontal="center" shrinkToFit="0" wrapText="1"/>
    </xf>
    <xf borderId="6" fillId="10" fontId="2" numFmtId="0" xfId="0" applyAlignment="1" applyBorder="1" applyFill="1" applyFont="1">
      <alignment horizontal="center" shrinkToFit="0" wrapText="1"/>
    </xf>
    <xf borderId="4" fillId="10" fontId="2" numFmtId="0" xfId="0" applyAlignment="1" applyBorder="1" applyFont="1">
      <alignment horizontal="center" shrinkToFit="0" wrapText="1"/>
    </xf>
    <xf borderId="7" fillId="11" fontId="2" numFmtId="0" xfId="0" applyAlignment="1" applyBorder="1" applyFill="1" applyFont="1">
      <alignment horizontal="center" shrinkToFit="0" wrapText="1"/>
    </xf>
    <xf borderId="8" fillId="12" fontId="5" numFmtId="0" xfId="0" applyAlignment="1" applyBorder="1" applyFill="1" applyFont="1">
      <alignment shrinkToFit="0" wrapText="1"/>
    </xf>
    <xf borderId="0" fillId="3" fontId="2" numFmtId="0" xfId="0" applyAlignment="1" applyFont="1">
      <alignment horizontal="center" vertical="bottom"/>
    </xf>
    <xf borderId="1" fillId="3" fontId="2" numFmtId="0" xfId="0" applyAlignment="1" applyBorder="1" applyFont="1">
      <alignment horizontal="center" vertical="bottom"/>
    </xf>
    <xf borderId="2" fillId="3" fontId="2" numFmtId="0" xfId="0" applyAlignment="1" applyBorder="1" applyFont="1">
      <alignment horizontal="center" vertical="bottom"/>
    </xf>
    <xf borderId="6" fillId="10" fontId="2" numFmtId="0" xfId="0" applyAlignment="1" applyBorder="1" applyFont="1">
      <alignment horizontal="left" shrinkToFit="0" wrapText="0"/>
    </xf>
    <xf borderId="9" fillId="13" fontId="6" numFmtId="0" xfId="0" applyBorder="1" applyFill="1" applyFont="1"/>
    <xf borderId="10" fillId="12" fontId="5" numFmtId="0" xfId="0" applyAlignment="1" applyBorder="1" applyFont="1">
      <alignment shrinkToFit="0" wrapText="1"/>
    </xf>
    <xf borderId="0" fillId="12" fontId="6" numFmtId="0" xfId="0" applyFont="1"/>
    <xf borderId="0" fillId="14" fontId="2" numFmtId="0" xfId="0" applyAlignment="1" applyFill="1" applyFont="1">
      <alignment horizontal="center"/>
    </xf>
    <xf borderId="0" fillId="0" fontId="6" numFmtId="0" xfId="0" applyFont="1"/>
    <xf borderId="0" fillId="14" fontId="6" numFmtId="0" xfId="0" applyFont="1"/>
    <xf borderId="0" fillId="15" fontId="5" numFmtId="2" xfId="0" applyAlignment="1" applyFill="1" applyFont="1" applyNumberFormat="1">
      <alignment horizontal="right"/>
    </xf>
    <xf borderId="0" fillId="16" fontId="5" numFmtId="2" xfId="0" applyAlignment="1" applyFill="1" applyFont="1" applyNumberFormat="1">
      <alignment horizontal="right"/>
    </xf>
    <xf borderId="0" fillId="16" fontId="6" numFmtId="2" xfId="0" applyAlignment="1" applyFont="1" applyNumberFormat="1">
      <alignment horizontal="right"/>
    </xf>
    <xf borderId="0" fillId="17" fontId="5" numFmtId="2" xfId="0" applyAlignment="1" applyFill="1" applyFont="1" applyNumberFormat="1">
      <alignment horizontal="right"/>
    </xf>
    <xf borderId="0" fillId="17" fontId="6" numFmtId="2" xfId="0" applyAlignment="1" applyFont="1" applyNumberFormat="1">
      <alignment horizontal="right"/>
    </xf>
    <xf borderId="0" fillId="18" fontId="5" numFmtId="2" xfId="0" applyAlignment="1" applyFill="1" applyFont="1" applyNumberFormat="1">
      <alignment horizontal="right"/>
    </xf>
    <xf borderId="0" fillId="19" fontId="5" numFmtId="2" xfId="0" applyAlignment="1" applyFill="1" applyFont="1" applyNumberFormat="1">
      <alignment horizontal="right"/>
    </xf>
    <xf borderId="0" fillId="20" fontId="5" numFmtId="2" xfId="0" applyAlignment="1" applyFill="1" applyFont="1" applyNumberFormat="1">
      <alignment horizontal="right"/>
    </xf>
    <xf borderId="0" fillId="21" fontId="6" numFmtId="2" xfId="0" applyAlignment="1" applyFill="1" applyFont="1" applyNumberFormat="1">
      <alignment horizontal="right"/>
    </xf>
    <xf borderId="11" fillId="10" fontId="6" numFmtId="2" xfId="0" applyAlignment="1" applyBorder="1" applyFont="1" applyNumberFormat="1">
      <alignment horizontal="center"/>
    </xf>
    <xf borderId="12" fillId="10" fontId="6" numFmtId="2" xfId="0" applyAlignment="1" applyBorder="1" applyFont="1" applyNumberFormat="1">
      <alignment horizontal="center"/>
    </xf>
    <xf borderId="12" fillId="13" fontId="6" numFmtId="2" xfId="0" applyBorder="1" applyFont="1" applyNumberFormat="1"/>
    <xf borderId="12" fillId="12" fontId="5" numFmtId="0" xfId="0" applyBorder="1" applyFont="1"/>
    <xf borderId="0" fillId="0" fontId="5" numFmtId="0" xfId="0" applyFont="1"/>
    <xf borderId="0" fillId="17" fontId="6" numFmtId="2" xfId="0" applyFont="1" applyNumberFormat="1"/>
    <xf borderId="0" fillId="18" fontId="6" numFmtId="2" xfId="0" applyFont="1" applyNumberFormat="1"/>
    <xf borderId="0" fillId="19" fontId="6" numFmtId="2" xfId="0" applyFont="1" applyNumberFormat="1"/>
    <xf borderId="13" fillId="13" fontId="6" numFmtId="2" xfId="0" applyBorder="1" applyFont="1" applyNumberFormat="1"/>
    <xf borderId="13" fillId="12" fontId="5" numFmtId="0" xfId="0" applyBorder="1" applyFont="1"/>
    <xf borderId="0" fillId="18" fontId="6" numFmtId="2" xfId="0" applyAlignment="1" applyFont="1" applyNumberFormat="1">
      <alignment horizontal="right"/>
    </xf>
    <xf borderId="0" fillId="19" fontId="6" numFmtId="2" xfId="0" applyAlignment="1" applyFont="1" applyNumberFormat="1">
      <alignment horizontal="right"/>
    </xf>
    <xf borderId="0" fillId="20" fontId="6" numFmtId="2" xfId="0" applyAlignment="1" applyFont="1" applyNumberFormat="1">
      <alignment horizontal="right"/>
    </xf>
    <xf borderId="0" fillId="20" fontId="6" numFmtId="2" xfId="0" applyFont="1" applyNumberFormat="1"/>
    <xf borderId="0" fillId="22" fontId="6" numFmtId="0" xfId="0" applyFill="1" applyFont="1"/>
    <xf borderId="0" fillId="22" fontId="7" numFmtId="0" xfId="0" applyFont="1"/>
    <xf borderId="0" fillId="17" fontId="6" numFmtId="2" xfId="0" applyAlignment="1" applyFont="1" applyNumberFormat="1">
      <alignment horizontal="center"/>
    </xf>
    <xf borderId="0" fillId="12" fontId="5" numFmtId="0" xfId="0" applyFont="1"/>
    <xf borderId="0" fillId="17" fontId="8" numFmtId="2" xfId="0" applyAlignment="1" applyFont="1" applyNumberFormat="1">
      <alignment horizontal="right"/>
    </xf>
    <xf borderId="0" fillId="19" fontId="8" numFmtId="2" xfId="0" applyAlignment="1" applyFont="1" applyNumberFormat="1">
      <alignment horizontal="right"/>
    </xf>
    <xf borderId="0" fillId="20" fontId="8" numFmtId="2" xfId="0" applyAlignment="1" applyFont="1" applyNumberFormat="1">
      <alignment horizontal="right"/>
    </xf>
    <xf borderId="12" fillId="12" fontId="6" numFmtId="0" xfId="0" applyBorder="1" applyFont="1"/>
    <xf borderId="0" fillId="17" fontId="5" numFmtId="2" xfId="0" applyFont="1" applyNumberFormat="1"/>
    <xf borderId="0" fillId="18" fontId="5" numFmtId="2" xfId="0" applyFont="1" applyNumberFormat="1"/>
    <xf borderId="0" fillId="19" fontId="5" numFmtId="2" xfId="0" applyFont="1" applyNumberFormat="1"/>
    <xf borderId="0" fillId="20" fontId="5" numFmtId="2" xfId="0" applyFont="1" applyNumberFormat="1"/>
    <xf borderId="0" fillId="0" fontId="2" numFmtId="0" xfId="0" applyAlignment="1" applyFont="1">
      <alignment horizont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right"/>
    </xf>
    <xf borderId="11" fillId="10" fontId="6" numFmtId="0" xfId="0" applyAlignment="1" applyBorder="1" applyFont="1">
      <alignment horizontal="center"/>
    </xf>
    <xf borderId="12" fillId="10" fontId="6" numFmtId="0" xfId="0" applyAlignment="1" applyBorder="1" applyFont="1">
      <alignment horizontal="center"/>
    </xf>
    <xf borderId="12" fillId="13" fontId="6" numFmtId="0" xfId="0" applyBorder="1" applyFont="1"/>
    <xf borderId="0" fillId="2" fontId="1" numFmtId="0" xfId="0" applyAlignment="1" applyFont="1">
      <alignment shrinkToFit="0" vertical="top" wrapText="1"/>
    </xf>
    <xf borderId="14" fillId="18" fontId="2" numFmtId="0" xfId="0" applyAlignment="1" applyBorder="1" applyFont="1">
      <alignment horizontal="center" shrinkToFit="0" vertical="bottom" wrapText="1"/>
    </xf>
    <xf borderId="14" fillId="8" fontId="2" numFmtId="0" xfId="0" applyAlignment="1" applyBorder="1" applyFont="1">
      <alignment horizontal="center" shrinkToFit="0" vertical="bottom" wrapText="1"/>
    </xf>
    <xf borderId="14" fillId="9" fontId="2" numFmtId="0" xfId="0" applyAlignment="1" applyBorder="1" applyFont="1">
      <alignment horizontal="center" shrinkToFit="0" vertical="bottom" wrapText="1"/>
    </xf>
    <xf borderId="15" fillId="13" fontId="9" numFmtId="0" xfId="0" applyAlignment="1" applyBorder="1" applyFont="1">
      <alignment horizontal="center" shrinkToFit="0" wrapText="1"/>
    </xf>
    <xf borderId="12" fillId="12" fontId="5" numFmtId="0" xfId="0" applyAlignment="1" applyBorder="1" applyFont="1">
      <alignment shrinkToFit="0" wrapText="1"/>
    </xf>
    <xf borderId="0" fillId="4" fontId="2" numFmtId="0" xfId="0" applyAlignment="1" applyFont="1">
      <alignment horizontal="center" shrinkToFit="0" wrapText="1"/>
    </xf>
    <xf borderId="0" fillId="5" fontId="2" numFmtId="0" xfId="0" applyAlignment="1" applyFont="1">
      <alignment horizontal="center" shrinkToFit="0" wrapText="1"/>
    </xf>
    <xf borderId="0" fillId="6" fontId="3" numFmtId="0" xfId="0" applyAlignment="1" applyFont="1">
      <alignment horizontal="center" shrinkToFit="0" wrapText="1"/>
    </xf>
    <xf borderId="0" fillId="6" fontId="4" numFmtId="0" xfId="0" applyAlignment="1" applyFont="1">
      <alignment horizontal="center" shrinkToFit="0" wrapText="1"/>
    </xf>
    <xf borderId="0" fillId="7" fontId="2" numFmtId="0" xfId="0" applyAlignment="1" applyFont="1">
      <alignment horizontal="center" shrinkToFit="0" wrapText="1"/>
    </xf>
    <xf borderId="0" fillId="8" fontId="2" numFmtId="0" xfId="0" applyAlignment="1" applyFont="1">
      <alignment horizontal="center" shrinkToFit="0" wrapText="1"/>
    </xf>
    <xf borderId="0" fillId="9" fontId="2" numFmtId="0" xfId="0" applyAlignment="1" applyFont="1">
      <alignment horizontal="center" shrinkToFit="0" wrapText="1"/>
    </xf>
    <xf borderId="11" fillId="10" fontId="2" numFmtId="0" xfId="0" applyAlignment="1" applyBorder="1" applyFont="1">
      <alignment horizontal="center" shrinkToFit="0" wrapText="1"/>
    </xf>
    <xf borderId="12" fillId="10" fontId="2" numFmtId="0" xfId="0" applyAlignment="1" applyBorder="1" applyFont="1">
      <alignment horizontal="center" shrinkToFit="0" wrapText="1"/>
    </xf>
    <xf borderId="0" fillId="13" fontId="9" numFmtId="0" xfId="0" applyAlignment="1" applyFont="1">
      <alignment horizontal="center"/>
    </xf>
    <xf borderId="2" fillId="15" fontId="5" numFmtId="2" xfId="0" applyAlignment="1" applyBorder="1" applyFont="1" applyNumberFormat="1">
      <alignment horizontal="right"/>
    </xf>
    <xf borderId="1" fillId="15" fontId="5" numFmtId="2" xfId="0" applyAlignment="1" applyBorder="1" applyFont="1" applyNumberFormat="1">
      <alignment horizontal="right"/>
    </xf>
    <xf borderId="3" fillId="16" fontId="5" numFmtId="2" xfId="0" applyAlignment="1" applyBorder="1" applyFont="1" applyNumberFormat="1">
      <alignment horizontal="right"/>
    </xf>
    <xf borderId="3" fillId="16" fontId="6" numFmtId="2" xfId="0" applyAlignment="1" applyBorder="1" applyFont="1" applyNumberFormat="1">
      <alignment horizontal="right"/>
    </xf>
    <xf borderId="3" fillId="17" fontId="6" numFmtId="2" xfId="0" applyAlignment="1" applyBorder="1" applyFont="1" applyNumberFormat="1">
      <alignment horizontal="right"/>
    </xf>
    <xf borderId="4" fillId="18" fontId="6" numFmtId="2" xfId="0" applyAlignment="1" applyBorder="1" applyFont="1" applyNumberFormat="1">
      <alignment horizontal="right"/>
    </xf>
    <xf borderId="3" fillId="18" fontId="6" numFmtId="2" xfId="0" applyAlignment="1" applyBorder="1" applyFont="1" applyNumberFormat="1">
      <alignment horizontal="right"/>
    </xf>
    <xf borderId="3" fillId="19" fontId="5" numFmtId="2" xfId="0" applyAlignment="1" applyBorder="1" applyFont="1" applyNumberFormat="1">
      <alignment horizontal="right"/>
    </xf>
    <xf borderId="5" fillId="19" fontId="6" numFmtId="2" xfId="0" applyAlignment="1" applyBorder="1" applyFont="1" applyNumberFormat="1">
      <alignment horizontal="right"/>
    </xf>
    <xf borderId="3" fillId="19" fontId="6" numFmtId="2" xfId="0" applyAlignment="1" applyBorder="1" applyFont="1" applyNumberFormat="1">
      <alignment horizontal="right"/>
    </xf>
    <xf borderId="5" fillId="20" fontId="6" numFmtId="2" xfId="0" applyAlignment="1" applyBorder="1" applyFont="1" applyNumberFormat="1">
      <alignment horizontal="right"/>
    </xf>
    <xf borderId="5" fillId="21" fontId="6" numFmtId="2" xfId="0" applyAlignment="1" applyBorder="1" applyFont="1" applyNumberFormat="1">
      <alignment horizontal="right"/>
    </xf>
    <xf borderId="0" fillId="13" fontId="6" numFmtId="2" xfId="0" applyAlignment="1" applyFont="1" applyNumberFormat="1">
      <alignment horizontal="center"/>
    </xf>
    <xf borderId="11" fillId="12" fontId="5" numFmtId="0" xfId="0" applyBorder="1" applyFont="1"/>
    <xf borderId="0" fillId="12" fontId="5" numFmtId="0" xfId="0" applyAlignment="1" applyFont="1">
      <alignment horizontal="left"/>
    </xf>
    <xf borderId="0" fillId="18" fontId="8" numFmtId="2" xfId="0" applyAlignment="1" applyFont="1" applyNumberFormat="1">
      <alignment horizontal="right"/>
    </xf>
    <xf borderId="0" fillId="17" fontId="6" numFmtId="2" xfId="0" applyAlignment="1" applyFont="1" applyNumberFormat="1">
      <alignment readingOrder="0"/>
    </xf>
    <xf borderId="0" fillId="0" fontId="10" numFmtId="0" xfId="0" applyAlignment="1" applyFont="1">
      <alignment horizontal="center"/>
    </xf>
    <xf borderId="0" fillId="13" fontId="11" numFmtId="0" xfId="0" applyAlignment="1" applyFont="1">
      <alignment horizontal="center"/>
    </xf>
    <xf borderId="13" fillId="13" fontId="11" numFmtId="0" xfId="0" applyAlignment="1" applyBorder="1" applyFont="1">
      <alignment horizontal="center"/>
    </xf>
    <xf borderId="12" fillId="13" fontId="11" numFmtId="0" xfId="0" applyAlignment="1" applyBorder="1" applyFont="1">
      <alignment horizontal="center"/>
    </xf>
    <xf borderId="0" fillId="0" fontId="11" numFmtId="0" xfId="0" applyFont="1"/>
    <xf borderId="0" fillId="0" fontId="12" numFmtId="0" xfId="0" applyFont="1"/>
    <xf borderId="0" fillId="0" fontId="13" numFmtId="0" xfId="0" applyAlignment="1" applyFont="1">
      <alignment vertical="bottom"/>
    </xf>
    <xf borderId="0" fillId="0" fontId="14" numFmtId="0" xfId="0" applyFont="1"/>
    <xf borderId="16" fillId="0" fontId="15" numFmtId="0" xfId="0" applyAlignment="1" applyBorder="1" applyFont="1">
      <alignment shrinkToFit="0" wrapText="1"/>
    </xf>
    <xf borderId="16" fillId="0" fontId="9" numFmtId="0" xfId="0" applyAlignment="1" applyBorder="1" applyFont="1">
      <alignment vertical="bottom"/>
    </xf>
    <xf borderId="0" fillId="0" fontId="15" numFmtId="0" xfId="0" applyAlignment="1" applyFont="1">
      <alignment shrinkToFit="0" wrapText="1"/>
    </xf>
    <xf borderId="0" fillId="0" fontId="11" numFmtId="0" xfId="0" applyAlignment="1" applyFont="1">
      <alignment horizontal="right" vertical="bottom"/>
    </xf>
    <xf borderId="0" fillId="0" fontId="14" numFmtId="2" xfId="0" applyFont="1" applyNumberFormat="1"/>
    <xf borderId="0" fillId="0" fontId="16" numFmtId="0" xfId="0" applyFont="1"/>
    <xf borderId="0" fillId="0" fontId="17" numFmtId="0" xfId="0" applyAlignment="1" applyFont="1">
      <alignment horizontal="right"/>
    </xf>
    <xf borderId="0" fillId="0" fontId="14" numFmtId="0" xfId="0" applyAlignment="1" applyFont="1">
      <alignment vertical="bottom"/>
    </xf>
    <xf borderId="0" fillId="0" fontId="18" numFmtId="0" xfId="0" applyFont="1"/>
    <xf borderId="0" fillId="0" fontId="9" numFmtId="0" xfId="0" applyFont="1"/>
    <xf borderId="0" fillId="0" fontId="11" numFmtId="0" xfId="0" applyAlignment="1" applyFont="1">
      <alignment vertical="bottom"/>
    </xf>
    <xf borderId="0" fillId="0" fontId="11" numFmtId="2" xfId="0" applyFont="1" applyNumberFormat="1"/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11" numFmtId="2" xfId="0" applyAlignment="1" applyFont="1" applyNumberFormat="1">
      <alignment horizontal="right" vertical="bottom"/>
    </xf>
    <xf borderId="0" fillId="0" fontId="11" numFmtId="0" xfId="0" applyAlignment="1" applyFont="1">
      <alignment horizontal="center" vertical="bottom"/>
    </xf>
    <xf borderId="0" fillId="0" fontId="6" numFmtId="0" xfId="0" applyAlignment="1" applyFont="1">
      <alignment horizontal="center" vertical="bottom"/>
    </xf>
    <xf borderId="0" fillId="0" fontId="15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shrinkToFit="0" vertical="bottom" wrapText="1"/>
    </xf>
    <xf borderId="0" fillId="0" fontId="15" numFmtId="0" xfId="0" applyAlignment="1" applyFont="1">
      <alignment shrinkToFit="0" vertical="bottom" wrapText="0"/>
    </xf>
    <xf borderId="17" fillId="0" fontId="14" numFmtId="0" xfId="0" applyAlignment="1" applyBorder="1" applyFont="1">
      <alignment vertical="bottom"/>
    </xf>
    <xf borderId="2" fillId="0" fontId="14" numFmtId="0" xfId="0" applyAlignment="1" applyBorder="1" applyFont="1">
      <alignment vertical="bottom"/>
    </xf>
    <xf borderId="18" fillId="23" fontId="14" numFmtId="0" xfId="0" applyAlignment="1" applyBorder="1" applyFill="1" applyFont="1">
      <alignment vertical="bottom"/>
    </xf>
    <xf borderId="19" fillId="0" fontId="6" numFmtId="0" xfId="0" applyAlignment="1" applyBorder="1" applyFont="1">
      <alignment vertical="bottom"/>
    </xf>
    <xf borderId="20" fillId="0" fontId="6" numFmtId="0" xfId="0" applyAlignment="1" applyBorder="1" applyFont="1">
      <alignment vertical="bottom"/>
    </xf>
    <xf borderId="14" fillId="0" fontId="2" numFmtId="0" xfId="0" applyAlignment="1" applyBorder="1" applyFont="1">
      <alignment horizontal="center" vertical="bottom"/>
    </xf>
    <xf borderId="20" fillId="0" fontId="19" numFmtId="0" xfId="0" applyBorder="1" applyFont="1"/>
    <xf borderId="14" fillId="0" fontId="2" numFmtId="0" xfId="0" applyAlignment="1" applyBorder="1" applyFont="1">
      <alignment horizontal="center" shrinkToFit="0" vertical="bottom" wrapText="1"/>
    </xf>
    <xf borderId="0" fillId="0" fontId="20" numFmtId="0" xfId="0" applyFont="1"/>
    <xf borderId="16" fillId="0" fontId="6" numFmtId="0" xfId="0" applyAlignment="1" applyBorder="1" applyFont="1">
      <alignment vertical="bottom"/>
    </xf>
    <xf borderId="21" fillId="0" fontId="6" numFmtId="0" xfId="0" applyAlignment="1" applyBorder="1" applyFont="1">
      <alignment vertical="bottom"/>
    </xf>
    <xf borderId="19" fillId="0" fontId="6" numFmtId="0" xfId="0" applyAlignment="1" applyBorder="1" applyFont="1">
      <alignment horizontal="center" vertical="bottom"/>
    </xf>
    <xf borderId="19" fillId="0" fontId="6" numFmtId="2" xfId="0" applyAlignment="1" applyBorder="1" applyFont="1" applyNumberFormat="1">
      <alignment horizontal="right" vertical="bottom"/>
    </xf>
    <xf borderId="0" fillId="23" fontId="20" numFmtId="0" xfId="0" applyAlignment="1" applyFont="1">
      <alignment horizontal="center" vertical="bottom"/>
    </xf>
    <xf borderId="19" fillId="0" fontId="6" numFmtId="0" xfId="0" applyAlignment="1" applyBorder="1" applyFont="1">
      <alignment horizontal="right" vertical="bottom"/>
    </xf>
    <xf borderId="22" fillId="0" fontId="6" numFmtId="0" xfId="0" applyAlignment="1" applyBorder="1" applyFont="1">
      <alignment horizontal="center" vertical="bottom"/>
    </xf>
    <xf borderId="22" fillId="0" fontId="19" numFmtId="0" xfId="0" applyBorder="1" applyFont="1"/>
    <xf borderId="23" fillId="0" fontId="19" numFmtId="0" xfId="0" applyBorder="1" applyFont="1"/>
    <xf borderId="19" fillId="23" fontId="6" numFmtId="0" xfId="0" applyAlignment="1" applyBorder="1" applyFont="1">
      <alignment horizontal="center" vertical="bottom"/>
    </xf>
    <xf borderId="0" fillId="23" fontId="6" numFmtId="0" xfId="0" applyAlignment="1" applyFont="1">
      <alignment horizontal="center" vertical="bottom"/>
    </xf>
    <xf borderId="19" fillId="23" fontId="6" numFmtId="0" xfId="0" applyAlignment="1" applyBorder="1" applyFont="1">
      <alignment vertical="bottom"/>
    </xf>
    <xf borderId="0" fillId="0" fontId="6" numFmtId="0" xfId="0" applyAlignment="1" applyFont="1">
      <alignment readingOrder="0" vertical="bottom"/>
    </xf>
    <xf borderId="19" fillId="0" fontId="6" numFmtId="0" xfId="0" applyAlignment="1" applyBorder="1" applyFont="1">
      <alignment readingOrder="0" vertical="bottom"/>
    </xf>
    <xf borderId="0" fillId="0" fontId="20" numFmtId="0" xfId="0" applyAlignment="1" applyFont="1">
      <alignment horizontal="center"/>
    </xf>
    <xf borderId="0" fillId="0" fontId="6" numFmtId="2" xfId="0" applyAlignment="1" applyFont="1" applyNumberFormat="1">
      <alignment horizontal="center" vertical="bottom"/>
    </xf>
    <xf borderId="0" fillId="0" fontId="21" numFmtId="2" xfId="0" applyAlignment="1" applyFont="1" applyNumberFormat="1">
      <alignment horizontal="right" vertical="bottom"/>
    </xf>
    <xf borderId="16" fillId="0" fontId="6" numFmtId="0" xfId="0" applyAlignment="1" applyBorder="1" applyFont="1">
      <alignment horizontal="right" vertical="bottom"/>
    </xf>
    <xf borderId="21" fillId="0" fontId="6" numFmtId="0" xfId="0" applyAlignment="1" applyBorder="1" applyFont="1">
      <alignment horizontal="right" vertical="bottom"/>
    </xf>
    <xf borderId="24" fillId="0" fontId="2" numFmtId="0" xfId="0" applyAlignment="1" applyBorder="1" applyFont="1">
      <alignment vertical="bottom"/>
    </xf>
    <xf borderId="22" fillId="0" fontId="2" numFmtId="0" xfId="0" applyAlignment="1" applyBorder="1" applyFont="1">
      <alignment vertical="bottom"/>
    </xf>
    <xf borderId="23" fillId="0" fontId="2" numFmtId="0" xfId="0" applyAlignment="1" applyBorder="1" applyFont="1">
      <alignment vertical="bottom"/>
    </xf>
    <xf borderId="25" fillId="0" fontId="6" numFmtId="0" xfId="0" applyAlignment="1" applyBorder="1" applyFont="1">
      <alignment vertical="bottom"/>
    </xf>
    <xf borderId="19" fillId="0" fontId="14" numFmtId="0" xfId="0" applyAlignment="1" applyBorder="1" applyFont="1">
      <alignment vertical="bottom"/>
    </xf>
    <xf borderId="26" fillId="0" fontId="14" numFmtId="0" xfId="0" applyAlignment="1" applyBorder="1" applyFont="1">
      <alignment vertical="bottom"/>
    </xf>
    <xf borderId="2" fillId="0" fontId="6" numFmtId="0" xfId="0" applyAlignment="1" applyBorder="1" applyFont="1">
      <alignment horizontal="right" vertical="bottom"/>
    </xf>
    <xf borderId="26" fillId="0" fontId="6" numFmtId="0" xfId="0" applyAlignment="1" applyBorder="1" applyFont="1">
      <alignment horizontal="right" vertical="bottom"/>
    </xf>
    <xf borderId="0" fillId="23" fontId="6" numFmtId="0" xfId="0" applyAlignment="1" applyFont="1">
      <alignment vertical="bottom"/>
    </xf>
    <xf borderId="19" fillId="0" fontId="21" numFmtId="0" xfId="0" applyAlignment="1" applyBorder="1" applyFont="1">
      <alignment horizontal="right" vertical="bottom"/>
    </xf>
    <xf borderId="0" fillId="24" fontId="14" numFmtId="0" xfId="0" applyAlignment="1" applyFill="1" applyFont="1">
      <alignment vertical="bottom"/>
    </xf>
    <xf borderId="0" fillId="24" fontId="21" numFmtId="0" xfId="0" applyAlignment="1" applyFont="1">
      <alignment vertical="bottom"/>
    </xf>
    <xf borderId="0" fillId="25" fontId="14" numFmtId="0" xfId="0" applyAlignment="1" applyFill="1" applyFont="1">
      <alignment vertical="bottom"/>
    </xf>
    <xf borderId="0" fillId="25" fontId="21" numFmtId="0" xfId="0" applyAlignment="1" applyFont="1">
      <alignment vertical="bottom"/>
    </xf>
    <xf borderId="0" fillId="11" fontId="21" numFmtId="0" xfId="0" applyAlignment="1" applyFont="1">
      <alignment vertical="bottom"/>
    </xf>
    <xf borderId="0" fillId="26" fontId="14" numFmtId="0" xfId="0" applyAlignment="1" applyFill="1" applyFont="1">
      <alignment vertical="bottom"/>
    </xf>
    <xf borderId="0" fillId="26" fontId="21" numFmtId="0" xfId="0" applyAlignment="1" applyFont="1">
      <alignment vertical="bottom"/>
    </xf>
    <xf borderId="0" fillId="27" fontId="14" numFmtId="0" xfId="0" applyAlignment="1" applyFill="1" applyFont="1">
      <alignment vertical="bottom"/>
    </xf>
    <xf borderId="0" fillId="27" fontId="21" numFmtId="0" xfId="0" applyAlignment="1" applyFont="1">
      <alignment vertical="bottom"/>
    </xf>
    <xf borderId="0" fillId="28" fontId="14" numFmtId="0" xfId="0" applyAlignment="1" applyFill="1" applyFont="1">
      <alignment vertical="bottom"/>
    </xf>
    <xf borderId="0" fillId="28" fontId="21" numFmtId="0" xfId="0" applyAlignment="1" applyFont="1">
      <alignment vertical="bottom"/>
    </xf>
    <xf borderId="0" fillId="24" fontId="21" numFmtId="10" xfId="0" applyAlignment="1" applyFont="1" applyNumberFormat="1">
      <alignment horizontal="right" vertical="bottom"/>
    </xf>
    <xf borderId="0" fillId="24" fontId="21" numFmtId="0" xfId="0" applyAlignment="1" applyFont="1">
      <alignment horizontal="right" vertical="bottom"/>
    </xf>
    <xf borderId="0" fillId="25" fontId="21" numFmtId="10" xfId="0" applyAlignment="1" applyFont="1" applyNumberFormat="1">
      <alignment horizontal="right" vertical="bottom"/>
    </xf>
    <xf borderId="0" fillId="25" fontId="21" numFmtId="0" xfId="0" applyAlignment="1" applyFont="1">
      <alignment horizontal="right" vertical="bottom"/>
    </xf>
    <xf borderId="0" fillId="11" fontId="21" numFmtId="0" xfId="0" applyAlignment="1" applyFont="1">
      <alignment horizontal="right" vertical="bottom"/>
    </xf>
    <xf borderId="0" fillId="11" fontId="21" numFmtId="10" xfId="0" applyAlignment="1" applyFont="1" applyNumberFormat="1">
      <alignment horizontal="right" vertical="bottom"/>
    </xf>
    <xf borderId="0" fillId="26" fontId="21" numFmtId="10" xfId="0" applyAlignment="1" applyFont="1" applyNumberFormat="1">
      <alignment horizontal="right" vertical="bottom"/>
    </xf>
    <xf borderId="0" fillId="26" fontId="21" numFmtId="0" xfId="0" applyAlignment="1" applyFont="1">
      <alignment horizontal="right" vertical="bottom"/>
    </xf>
    <xf borderId="0" fillId="27" fontId="21" numFmtId="10" xfId="0" applyAlignment="1" applyFont="1" applyNumberFormat="1">
      <alignment horizontal="right" vertical="bottom"/>
    </xf>
    <xf borderId="0" fillId="27" fontId="21" numFmtId="0" xfId="0" applyAlignment="1" applyFont="1">
      <alignment horizontal="right" vertical="bottom"/>
    </xf>
    <xf borderId="0" fillId="28" fontId="21" numFmtId="10" xfId="0" applyAlignment="1" applyFont="1" applyNumberFormat="1">
      <alignment horizontal="right" vertical="bottom"/>
    </xf>
    <xf borderId="0" fillId="28" fontId="21" numFmtId="0" xfId="0" applyAlignment="1" applyFont="1">
      <alignment horizontal="right" vertical="bottom"/>
    </xf>
    <xf borderId="0" fillId="29" fontId="14" numFmtId="0" xfId="0" applyAlignment="1" applyFill="1" applyFont="1">
      <alignment vertical="bottom"/>
    </xf>
    <xf borderId="0" fillId="29" fontId="21" numFmtId="0" xfId="0" applyAlignment="1" applyFont="1">
      <alignment vertical="bottom"/>
    </xf>
    <xf borderId="0" fillId="0" fontId="21" numFmtId="0" xfId="0" applyAlignment="1" applyFont="1">
      <alignment horizontal="right" vertical="bottom"/>
    </xf>
    <xf borderId="0" fillId="30" fontId="9" numFmtId="1" xfId="0" applyAlignment="1" applyFill="1" applyFont="1" applyNumberFormat="1">
      <alignment vertical="bottom"/>
    </xf>
    <xf borderId="0" fillId="30" fontId="9" numFmtId="0" xfId="0" applyAlignment="1" applyFont="1">
      <alignment vertical="bottom"/>
    </xf>
    <xf borderId="0" fillId="31" fontId="9" numFmtId="1" xfId="0" applyAlignment="1" applyFill="1" applyFont="1" applyNumberFormat="1">
      <alignment vertical="bottom"/>
    </xf>
    <xf borderId="0" fillId="0" fontId="9" numFmtId="1" xfId="0" applyAlignment="1" applyFont="1" applyNumberFormat="1">
      <alignment vertical="bottom"/>
    </xf>
    <xf borderId="0" fillId="0" fontId="11" numFmtId="10" xfId="0" applyAlignment="1" applyFont="1" applyNumberFormat="1">
      <alignment vertical="bottom"/>
    </xf>
    <xf borderId="20" fillId="32" fontId="22" numFmtId="49" xfId="0" applyAlignment="1" applyBorder="1" applyFill="1" applyFont="1" applyNumberFormat="1">
      <alignment horizontal="center"/>
    </xf>
    <xf borderId="20" fillId="14" fontId="22" numFmtId="49" xfId="0" applyAlignment="1" applyBorder="1" applyFont="1" applyNumberFormat="1">
      <alignment vertical="top"/>
    </xf>
    <xf borderId="23" fillId="14" fontId="22" numFmtId="0" xfId="0" applyAlignment="1" applyBorder="1" applyFont="1">
      <alignment vertical="top"/>
    </xf>
    <xf borderId="20" fillId="14" fontId="22" numFmtId="0" xfId="0" applyAlignment="1" applyBorder="1" applyFont="1">
      <alignment vertical="top"/>
    </xf>
    <xf borderId="27" fillId="32" fontId="22" numFmtId="49" xfId="0" applyAlignment="1" applyBorder="1" applyFont="1" applyNumberFormat="1">
      <alignment horizontal="center"/>
    </xf>
    <xf borderId="21" fillId="0" fontId="19" numFmtId="0" xfId="0" applyBorder="1" applyFont="1"/>
    <xf borderId="21" fillId="14" fontId="23" numFmtId="0" xfId="0" applyAlignment="1" applyBorder="1" applyFont="1">
      <alignment vertical="top"/>
    </xf>
    <xf borderId="28" fillId="0" fontId="19" numFmtId="0" xfId="0" applyBorder="1" applyFont="1"/>
    <xf borderId="21" fillId="0" fontId="23" numFmtId="49" xfId="0" applyAlignment="1" applyBorder="1" applyFont="1" applyNumberFormat="1">
      <alignment vertical="top"/>
    </xf>
    <xf borderId="21" fillId="0" fontId="23" numFmtId="0" xfId="0" applyAlignment="1" applyBorder="1" applyFont="1">
      <alignment horizontal="right" vertical="top"/>
    </xf>
    <xf borderId="21" fillId="0" fontId="21" numFmtId="0" xfId="0" applyAlignment="1" applyBorder="1" applyFont="1">
      <alignment horizontal="right" vertical="bottom"/>
    </xf>
    <xf borderId="23" fillId="0" fontId="22" numFmtId="49" xfId="0" applyBorder="1" applyFont="1" applyNumberFormat="1"/>
    <xf borderId="23" fillId="0" fontId="22" numFmtId="0" xfId="0" applyBorder="1" applyFont="1"/>
    <xf borderId="23" fillId="0" fontId="24" numFmtId="0" xfId="0" applyAlignment="1" applyBorder="1" applyFont="1">
      <alignment horizontal="right"/>
    </xf>
    <xf borderId="29" fillId="32" fontId="22" numFmtId="49" xfId="0" applyAlignment="1" applyBorder="1" applyFont="1" applyNumberFormat="1">
      <alignment horizontal="center"/>
    </xf>
    <xf borderId="29" fillId="0" fontId="19" numFmtId="0" xfId="0" applyBorder="1" applyFont="1"/>
    <xf borderId="30" fillId="32" fontId="22" numFmtId="49" xfId="0" applyAlignment="1" applyBorder="1" applyFont="1" applyNumberFormat="1">
      <alignment horizontal="center"/>
    </xf>
    <xf borderId="21" fillId="0" fontId="23" numFmtId="0" xfId="0" applyAlignment="1" applyBorder="1" applyFont="1">
      <alignment vertical="top"/>
    </xf>
    <xf borderId="0" fillId="23" fontId="25" numFmtId="0" xfId="0" applyFont="1"/>
    <xf borderId="0" fillId="23" fontId="2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0"/>
  <cols>
    <col customWidth="1" min="1" max="1" width="9.63"/>
    <col customWidth="1" min="2" max="3" width="7.0"/>
    <col customWidth="1" min="4" max="5" width="12.13"/>
    <col customWidth="1" min="6" max="6" width="9.63"/>
    <col customWidth="1" min="7" max="7" width="7.38"/>
    <col customWidth="1" min="8" max="8" width="7.75"/>
    <col customWidth="1" min="9" max="9" width="11.0"/>
    <col customWidth="1" min="10" max="15" width="12.25"/>
    <col customWidth="1" min="16" max="40" width="9.5"/>
    <col customWidth="1" min="41" max="41" width="6.0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8" t="s">
        <v>22</v>
      </c>
      <c r="X1" s="8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10" t="s">
        <v>28</v>
      </c>
      <c r="AD1" s="10" t="s">
        <v>29</v>
      </c>
      <c r="AE1" s="11" t="s">
        <v>30</v>
      </c>
      <c r="AF1" s="12" t="s">
        <v>31</v>
      </c>
      <c r="AG1" s="12" t="s">
        <v>32</v>
      </c>
      <c r="AH1" s="13" t="s">
        <v>33</v>
      </c>
      <c r="AI1" s="13" t="s">
        <v>34</v>
      </c>
      <c r="AJ1" s="14">
        <v>1.0</v>
      </c>
      <c r="AK1" s="15">
        <v>2.0</v>
      </c>
      <c r="AL1" s="15">
        <v>3.0</v>
      </c>
      <c r="AM1" s="15">
        <v>4.0</v>
      </c>
      <c r="AN1" s="16" t="s">
        <v>35</v>
      </c>
      <c r="AO1" s="17"/>
    </row>
    <row r="2" ht="15.75" customHeight="1">
      <c r="A2" s="1"/>
      <c r="B2" s="1"/>
      <c r="C2" s="1"/>
      <c r="D2" s="1"/>
      <c r="E2" s="1"/>
      <c r="F2" s="1"/>
      <c r="G2" s="18"/>
      <c r="H2" s="19"/>
      <c r="I2" s="20" t="s">
        <v>36</v>
      </c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7"/>
      <c r="W2" s="8"/>
      <c r="X2" s="8"/>
      <c r="Y2" s="9"/>
      <c r="Z2" s="9"/>
      <c r="AA2" s="9"/>
      <c r="AB2" s="9"/>
      <c r="AC2" s="10"/>
      <c r="AD2" s="10"/>
      <c r="AE2" s="11"/>
      <c r="AF2" s="12"/>
      <c r="AG2" s="12"/>
      <c r="AH2" s="13"/>
      <c r="AI2" s="13"/>
      <c r="AJ2" s="21"/>
      <c r="AK2" s="15"/>
      <c r="AL2" s="15"/>
      <c r="AM2" s="15"/>
      <c r="AN2" s="22"/>
      <c r="AO2" s="23"/>
    </row>
    <row r="3" ht="15.75" customHeight="1">
      <c r="A3" s="24" t="str">
        <f t="shared" ref="A3:A69" si="1">concatenate(C3,D3)</f>
        <v>CaoimheHeavey</v>
      </c>
      <c r="B3" s="25">
        <f t="shared" ref="B3:B69" si="2">rank(AN3,AN$3:AN$70,0)</f>
        <v>1</v>
      </c>
      <c r="C3" s="26" t="s">
        <v>37</v>
      </c>
      <c r="D3" s="26" t="s">
        <v>38</v>
      </c>
      <c r="E3" s="24" t="s">
        <v>39</v>
      </c>
      <c r="F3" s="27" t="s">
        <v>40</v>
      </c>
      <c r="G3" s="28"/>
      <c r="H3" s="28"/>
      <c r="I3" s="28">
        <f>IF(ISNA(vlookup($A3,Regional!$A$5:$I$30,9,FALSE)),0,(vlookup($A3,Regional!$A$5:$I$30,9,FALSE)))</f>
        <v>0</v>
      </c>
      <c r="J3" s="29">
        <f>IF(ISNA(vlookup($A3,TT!$A$90:$H$114,8,FALSE)),0,(vlookup($A3,TT!$A$90:$H$114,8,FALSE)))</f>
        <v>0</v>
      </c>
      <c r="K3" s="29">
        <f>IF(ISNA(vlookup($A3,TT!$A$194:$H$214,8,FALSE)),0,(vlookup($A3,TT!$A$194:$H$214,8,FALSE)))</f>
        <v>0</v>
      </c>
      <c r="L3" s="29">
        <f>IF(ISNA(vlookup($A3,TT!$J$90:$Q$112,8,FALSE)),0,(vlookup($A3,TT!$J$90:$Q$112,8,FALSE)))</f>
        <v>0</v>
      </c>
      <c r="M3" s="29">
        <f>IF(ISNA(vlookup($A3,TT!$J$194:$Q$215,8,FALSE)),0,(vlookup($A3,TT!$J$194:$Q$215,8,FALSE)))</f>
        <v>0</v>
      </c>
      <c r="N3" s="30">
        <f>IF(ISNA(vlookup($A3,TT!$S$90:$Z$118,8,FALSE)),0,(vlookup($A3,TT!$S$90:$Z$118,8,FALSE)))</f>
        <v>0</v>
      </c>
      <c r="O3" s="30">
        <f>IF(ISNA(vlookup($A3,TT!$S$200:$Z$230,8,FALSE)),0,(vlookup($A3,TT!$S$200:$Z$230,8,FALSE)))</f>
        <v>0</v>
      </c>
      <c r="P3" s="31">
        <v>750.0</v>
      </c>
      <c r="Q3" s="31">
        <v>643.03</v>
      </c>
      <c r="R3" s="32"/>
      <c r="S3" s="31"/>
      <c r="T3" s="31"/>
      <c r="U3" s="31"/>
      <c r="V3" s="33">
        <v>784.01</v>
      </c>
      <c r="W3" s="33"/>
      <c r="X3" s="33">
        <v>816.34</v>
      </c>
      <c r="Y3" s="33">
        <v>0.0</v>
      </c>
      <c r="Z3" s="33">
        <v>0.0</v>
      </c>
      <c r="AA3" s="33">
        <v>816.34</v>
      </c>
      <c r="AB3" s="33">
        <v>784.01</v>
      </c>
      <c r="AC3" s="34"/>
      <c r="AD3" s="34"/>
      <c r="AE3" s="34"/>
      <c r="AF3" s="35"/>
      <c r="AG3" s="35"/>
      <c r="AH3" s="36">
        <v>0.0</v>
      </c>
      <c r="AI3" s="36">
        <v>0.0</v>
      </c>
      <c r="AJ3" s="37">
        <f t="shared" ref="AJ3:AJ69" si="3">MAX(G3:AI3)</f>
        <v>816.34</v>
      </c>
      <c r="AK3" s="38">
        <f t="shared" ref="AK3:AK69" si="4">LARGE(G3:AI3,2)</f>
        <v>816.34</v>
      </c>
      <c r="AL3" s="38">
        <f t="shared" ref="AL3:AL69" si="5">LARGE(G3:AI3,3)</f>
        <v>784.01</v>
      </c>
      <c r="AM3" s="38">
        <f t="shared" ref="AM3:AM69" si="6">LARGE(G3:AI3,4)</f>
        <v>784.01</v>
      </c>
      <c r="AN3" s="39">
        <f t="shared" ref="AN3:AN69" si="7">SUM(AJ3:AM3)</f>
        <v>3200.7</v>
      </c>
      <c r="AO3" s="40"/>
    </row>
    <row r="4" ht="15.75" customHeight="1">
      <c r="A4" s="24" t="str">
        <f t="shared" si="1"/>
        <v>JordanPeet</v>
      </c>
      <c r="B4" s="25">
        <f t="shared" si="2"/>
        <v>2</v>
      </c>
      <c r="C4" s="41" t="s">
        <v>41</v>
      </c>
      <c r="D4" s="41" t="s">
        <v>42</v>
      </c>
      <c r="E4" s="24" t="s">
        <v>43</v>
      </c>
      <c r="F4" s="27" t="s">
        <v>40</v>
      </c>
      <c r="G4" s="28"/>
      <c r="H4" s="28"/>
      <c r="I4" s="28">
        <f>IF(ISNA(vlookup($A4,Regional!$A$5:$I$30,9,FALSE)),0,(vlookup($A4,Regional!$A$5:$I$30,9,FALSE)))</f>
        <v>0</v>
      </c>
      <c r="J4" s="29">
        <f>IF(ISNA(vlookup($A4,TT!$A$90:$H$114,8,FALSE)),0,(vlookup($A4,TT!$A$90:$H$114,8,FALSE)))</f>
        <v>0</v>
      </c>
      <c r="K4" s="29">
        <f>IF(ISNA(vlookup($A4,TT!$A$194:$H$214,8,FALSE)),0,(vlookup($A4,TT!$A$194:$H$214,8,FALSE)))</f>
        <v>0</v>
      </c>
      <c r="L4" s="29">
        <f>IF(ISNA(vlookup($A4,TT!$J$90:$Q$112,8,FALSE)),0,(vlookup($A4,TT!$J$90:$Q$112,8,FALSE)))</f>
        <v>0</v>
      </c>
      <c r="M4" s="29">
        <f>IF(ISNA(vlookup($A4,TT!$J$194:$Q$215,8,FALSE)),0,(vlookup($A4,TT!$J$194:$Q$215,8,FALSE)))</f>
        <v>0</v>
      </c>
      <c r="N4" s="30">
        <f>IF(ISNA(vlookup($A4,TT!$S$90:$Z$118,8,FALSE)),0,(vlookup($A4,TT!$S$90:$Z$118,8,FALSE)))</f>
        <v>0</v>
      </c>
      <c r="O4" s="30">
        <f>IF(ISNA(vlookup($A4,TT!$S$200:$Z$230,8,FALSE)),0,(vlookup($A4,TT!$S$200:$Z$230,8,FALSE)))</f>
        <v>0</v>
      </c>
      <c r="P4" s="42">
        <v>610.88</v>
      </c>
      <c r="Q4" s="42">
        <v>580.34</v>
      </c>
      <c r="R4" s="31"/>
      <c r="S4" s="42"/>
      <c r="T4" s="42"/>
      <c r="U4" s="42"/>
      <c r="V4" s="43">
        <v>723.15</v>
      </c>
      <c r="W4" s="33">
        <v>800.01</v>
      </c>
      <c r="X4" s="43">
        <v>784.01</v>
      </c>
      <c r="Y4" s="43"/>
      <c r="Z4" s="43"/>
      <c r="AA4" s="43"/>
      <c r="AB4" s="43"/>
      <c r="AC4" s="44"/>
      <c r="AD4" s="44"/>
      <c r="AE4" s="44"/>
      <c r="AF4" s="35">
        <v>737.28</v>
      </c>
      <c r="AG4" s="35">
        <v>800.0</v>
      </c>
      <c r="AH4" s="36">
        <v>0.0</v>
      </c>
      <c r="AI4" s="36">
        <v>0.0</v>
      </c>
      <c r="AJ4" s="37">
        <f t="shared" si="3"/>
        <v>800.01</v>
      </c>
      <c r="AK4" s="38">
        <f t="shared" si="4"/>
        <v>800</v>
      </c>
      <c r="AL4" s="38">
        <f t="shared" si="5"/>
        <v>784.01</v>
      </c>
      <c r="AM4" s="38">
        <f t="shared" si="6"/>
        <v>737.28</v>
      </c>
      <c r="AN4" s="45">
        <f t="shared" si="7"/>
        <v>3121.3</v>
      </c>
      <c r="AO4" s="46"/>
    </row>
    <row r="5" ht="15.75" customHeight="1">
      <c r="A5" s="24" t="str">
        <f t="shared" si="1"/>
        <v>ZoeGreze-Kozuki</v>
      </c>
      <c r="B5" s="25">
        <f t="shared" si="2"/>
        <v>3</v>
      </c>
      <c r="C5" s="41" t="s">
        <v>44</v>
      </c>
      <c r="D5" s="41" t="s">
        <v>45</v>
      </c>
      <c r="E5" s="24" t="s">
        <v>43</v>
      </c>
      <c r="F5" s="27" t="s">
        <v>46</v>
      </c>
      <c r="G5" s="28"/>
      <c r="H5" s="28"/>
      <c r="I5" s="28">
        <f>IF(ISNA(vlookup($A5,Regional!$A$5:$I$30,9,FALSE)),0,(vlookup($A5,Regional!$A$5:$I$30,9,FALSE)))</f>
        <v>0</v>
      </c>
      <c r="J5" s="29">
        <f>IF(ISNA(vlookup($A5,TT!$A$90:$H$114,8,FALSE)),0,(vlookup($A5,TT!$A$90:$H$114,8,FALSE)))</f>
        <v>0</v>
      </c>
      <c r="K5" s="29">
        <f>IF(ISNA(vlookup($A5,TT!$A$194:$H$214,8,FALSE)),0,(vlookup($A5,TT!$A$194:$H$214,8,FALSE)))</f>
        <v>0</v>
      </c>
      <c r="L5" s="29">
        <f>IF(ISNA(vlookup($A5,TT!$J$90:$Q$112,8,FALSE)),0,(vlookup($A5,TT!$J$90:$Q$112,8,FALSE)))</f>
        <v>0</v>
      </c>
      <c r="M5" s="29">
        <f>IF(ISNA(vlookup($A5,TT!$J$194:$Q$215,8,FALSE)),0,(vlookup($A5,TT!$J$194:$Q$215,8,FALSE)))</f>
        <v>0</v>
      </c>
      <c r="N5" s="30">
        <f>IF(ISNA(vlookup($A5,TT!$S$90:$Z$118,8,FALSE)),0,(vlookup($A5,TT!$S$90:$Z$118,8,FALSE)))</f>
        <v>0</v>
      </c>
      <c r="O5" s="30">
        <f>IF(ISNA(vlookup($A5,TT!$S$200:$Z$230,8,FALSE)),0,(vlookup($A5,TT!$S$200:$Z$230,8,FALSE)))</f>
        <v>0</v>
      </c>
      <c r="P5" s="32">
        <v>712.5</v>
      </c>
      <c r="Q5" s="32">
        <v>676.88</v>
      </c>
      <c r="R5" s="32"/>
      <c r="S5" s="32"/>
      <c r="T5" s="31"/>
      <c r="U5" s="31"/>
      <c r="V5" s="43">
        <v>800.01</v>
      </c>
      <c r="W5" s="47"/>
      <c r="X5" s="47"/>
      <c r="Y5" s="47"/>
      <c r="Z5" s="47"/>
      <c r="AA5" s="47"/>
      <c r="AB5" s="47"/>
      <c r="AC5" s="34"/>
      <c r="AD5" s="48"/>
      <c r="AE5" s="48"/>
      <c r="AF5" s="35">
        <v>679.4772479999999</v>
      </c>
      <c r="AG5" s="49">
        <v>652.2981580799999</v>
      </c>
      <c r="AH5" s="36">
        <v>0.0</v>
      </c>
      <c r="AI5" s="36">
        <v>0.0</v>
      </c>
      <c r="AJ5" s="37">
        <f t="shared" si="3"/>
        <v>800.01</v>
      </c>
      <c r="AK5" s="38">
        <f t="shared" si="4"/>
        <v>712.5</v>
      </c>
      <c r="AL5" s="38">
        <f t="shared" si="5"/>
        <v>679.477248</v>
      </c>
      <c r="AM5" s="38">
        <f t="shared" si="6"/>
        <v>676.88</v>
      </c>
      <c r="AN5" s="39">
        <f t="shared" si="7"/>
        <v>2868.867248</v>
      </c>
      <c r="AO5" s="40"/>
    </row>
    <row r="6" ht="15.75" customHeight="1">
      <c r="A6" s="24" t="str">
        <f t="shared" si="1"/>
        <v>GabrielleDinn</v>
      </c>
      <c r="B6" s="25">
        <f t="shared" si="2"/>
        <v>4</v>
      </c>
      <c r="C6" s="26" t="s">
        <v>47</v>
      </c>
      <c r="D6" s="26" t="s">
        <v>48</v>
      </c>
      <c r="E6" s="24" t="s">
        <v>49</v>
      </c>
      <c r="F6" s="27" t="s">
        <v>50</v>
      </c>
      <c r="G6" s="28"/>
      <c r="H6" s="28"/>
      <c r="I6" s="28">
        <f>IF(ISNA(vlookup($A6,Regional!$A$5:$I$30,9,FALSE)),0,(vlookup($A6,Regional!$A$5:$I$30,9,FALSE)))</f>
        <v>0</v>
      </c>
      <c r="J6" s="29">
        <f>IF(ISNA(vlookup($A6,TT!$A$90:$H$114,8,FALSE)),0,(vlookup($A6,TT!$A$90:$H$114,8,FALSE)))</f>
        <v>0</v>
      </c>
      <c r="K6" s="29">
        <f>IF(ISNA(vlookup($A6,TT!$A$194:$H$214,8,FALSE)),0,(vlookup($A6,TT!$A$194:$H$214,8,FALSE)))</f>
        <v>0</v>
      </c>
      <c r="L6" s="29">
        <f>IF(ISNA(vlookup($A6,TT!$J$90:$Q$112,8,FALSE)),0,(vlookup($A6,TT!$J$90:$Q$112,8,FALSE)))</f>
        <v>0</v>
      </c>
      <c r="M6" s="29">
        <f>IF(ISNA(vlookup($A6,TT!$J$194:$Q$215,8,FALSE)),0,(vlookup($A6,TT!$J$194:$Q$215,8,FALSE)))</f>
        <v>0</v>
      </c>
      <c r="N6" s="30">
        <f>IF(ISNA(vlookup($A6,TT!$S$90:$Z$118,8,FALSE)),0,(vlookup($A6,TT!$S$90:$Z$118,8,FALSE)))</f>
        <v>0</v>
      </c>
      <c r="O6" s="30">
        <f>IF(ISNA(vlookup($A6,TT!$S$200:$Z$230,8,FALSE)),0,(vlookup($A6,TT!$S$200:$Z$230,8,FALSE)))</f>
        <v>0</v>
      </c>
      <c r="P6" s="32">
        <v>0.0</v>
      </c>
      <c r="Q6" s="32">
        <v>0.0</v>
      </c>
      <c r="R6" s="32">
        <v>750.0</v>
      </c>
      <c r="S6" s="31">
        <v>610.88</v>
      </c>
      <c r="T6" s="32">
        <v>750.0</v>
      </c>
      <c r="U6" s="32">
        <v>750.0</v>
      </c>
      <c r="V6" s="47"/>
      <c r="W6" s="47"/>
      <c r="X6" s="47"/>
      <c r="Y6" s="47"/>
      <c r="Z6" s="47"/>
      <c r="AA6" s="47"/>
      <c r="AB6" s="47"/>
      <c r="AC6" s="48">
        <v>454.77</v>
      </c>
      <c r="AD6" s="48"/>
      <c r="AE6" s="48"/>
      <c r="AF6" s="49"/>
      <c r="AG6" s="49"/>
      <c r="AH6" s="36">
        <v>0.0</v>
      </c>
      <c r="AI6" s="36">
        <v>0.0</v>
      </c>
      <c r="AJ6" s="37">
        <f t="shared" si="3"/>
        <v>750</v>
      </c>
      <c r="AK6" s="38">
        <f t="shared" si="4"/>
        <v>750</v>
      </c>
      <c r="AL6" s="38">
        <f t="shared" si="5"/>
        <v>750</v>
      </c>
      <c r="AM6" s="38">
        <f t="shared" si="6"/>
        <v>610.88</v>
      </c>
      <c r="AN6" s="39">
        <f t="shared" si="7"/>
        <v>2860.88</v>
      </c>
      <c r="AO6" s="40"/>
    </row>
    <row r="7" ht="15.75" customHeight="1">
      <c r="A7" s="24" t="str">
        <f t="shared" si="1"/>
        <v>EllaGarrod</v>
      </c>
      <c r="B7" s="25">
        <f t="shared" si="2"/>
        <v>5</v>
      </c>
      <c r="C7" s="41" t="s">
        <v>51</v>
      </c>
      <c r="D7" s="41" t="s">
        <v>52</v>
      </c>
      <c r="E7" s="24" t="s">
        <v>53</v>
      </c>
      <c r="F7" s="27" t="s">
        <v>46</v>
      </c>
      <c r="G7" s="28"/>
      <c r="H7" s="28"/>
      <c r="I7" s="28">
        <f>IF(ISNA(vlookup($A7,Regional!$A$5:$I$30,9,FALSE)),0,(vlookup($A7,Regional!$A$5:$I$30,9,FALSE)))</f>
        <v>0</v>
      </c>
      <c r="J7" s="29">
        <f>IF(ISNA(vlookup($A7,TT!$A$90:$H$114,8,FALSE)),0,(vlookup($A7,TT!$A$90:$H$114,8,FALSE)))</f>
        <v>0</v>
      </c>
      <c r="K7" s="29">
        <f>IF(ISNA(vlookup($A7,TT!$A$194:$H$214,8,FALSE)),0,(vlookup($A7,TT!$A$194:$H$214,8,FALSE)))</f>
        <v>0</v>
      </c>
      <c r="L7" s="29">
        <f>IF(ISNA(vlookup($A7,TT!$J$90:$Q$112,8,FALSE)),0,(vlookup($A7,TT!$J$90:$Q$112,8,FALSE)))</f>
        <v>0</v>
      </c>
      <c r="M7" s="29">
        <f>IF(ISNA(vlookup($A7,TT!$J$194:$Q$215,8,FALSE)),0,(vlookup($A7,TT!$J$194:$Q$215,8,FALSE)))</f>
        <v>0</v>
      </c>
      <c r="N7" s="30">
        <f>IF(ISNA(vlookup($A7,TT!$S$90:$Z$118,8,FALSE)),0,(vlookup($A7,TT!$S$90:$Z$118,8,FALSE)))</f>
        <v>650</v>
      </c>
      <c r="O7" s="30">
        <f>IF(ISNA(vlookup($A7,TT!$S$200:$Z$230,8,FALSE)),0,(vlookup($A7,TT!$S$200:$Z$230,8,FALSE)))</f>
        <v>598</v>
      </c>
      <c r="P7" s="42"/>
      <c r="Q7" s="42"/>
      <c r="R7" s="42"/>
      <c r="S7" s="42"/>
      <c r="T7" s="42"/>
      <c r="U7" s="42"/>
      <c r="V7" s="43"/>
      <c r="W7" s="43"/>
      <c r="X7" s="43"/>
      <c r="Y7" s="43"/>
      <c r="Z7" s="43"/>
      <c r="AA7" s="43"/>
      <c r="AB7" s="43"/>
      <c r="AC7" s="44">
        <v>690.0</v>
      </c>
      <c r="AD7" s="44">
        <v>690.0</v>
      </c>
      <c r="AE7" s="44"/>
      <c r="AF7" s="50"/>
      <c r="AG7" s="50"/>
      <c r="AH7" s="36">
        <v>0.0</v>
      </c>
      <c r="AI7" s="36">
        <v>0.0</v>
      </c>
      <c r="AJ7" s="37">
        <f t="shared" si="3"/>
        <v>690</v>
      </c>
      <c r="AK7" s="38">
        <f t="shared" si="4"/>
        <v>690</v>
      </c>
      <c r="AL7" s="38">
        <f t="shared" si="5"/>
        <v>650</v>
      </c>
      <c r="AM7" s="38">
        <f t="shared" si="6"/>
        <v>598</v>
      </c>
      <c r="AN7" s="39">
        <f t="shared" si="7"/>
        <v>2628</v>
      </c>
      <c r="AO7" s="40"/>
    </row>
    <row r="8" ht="15.75" customHeight="1">
      <c r="A8" s="24" t="str">
        <f t="shared" si="1"/>
        <v>EmmaHorn</v>
      </c>
      <c r="B8" s="25">
        <f t="shared" si="2"/>
        <v>6</v>
      </c>
      <c r="C8" s="26" t="s">
        <v>54</v>
      </c>
      <c r="D8" s="26" t="s">
        <v>55</v>
      </c>
      <c r="E8" s="24" t="s">
        <v>43</v>
      </c>
      <c r="F8" s="27" t="s">
        <v>50</v>
      </c>
      <c r="G8" s="28"/>
      <c r="H8" s="28"/>
      <c r="I8" s="28">
        <f>IF(ISNA(vlookup($A8,Regional!$A$5:$I$30,9,FALSE)),0,(vlookup($A8,Regional!$A$5:$I$30,9,FALSE)))</f>
        <v>0</v>
      </c>
      <c r="J8" s="29">
        <f>IF(ISNA(vlookup($A8,TT!$A$90:$H$114,8,FALSE)),0,(vlookup($A8,TT!$A$90:$H$114,8,FALSE)))</f>
        <v>598</v>
      </c>
      <c r="K8" s="29">
        <f>IF(ISNA(vlookup($A8,TT!$A$194:$H$214,8,FALSE)),0,(vlookup($A8,TT!$A$194:$H$214,8,FALSE)))</f>
        <v>598</v>
      </c>
      <c r="L8" s="29">
        <f>IF(ISNA(vlookup($A8,TT!$J$90:$Q$112,8,FALSE)),0,(vlookup($A8,TT!$J$90:$Q$112,8,FALSE)))</f>
        <v>650</v>
      </c>
      <c r="M8" s="29">
        <f>IF(ISNA(vlookup($A8,TT!$J$194:$Q$215,8,FALSE)),0,(vlookup($A8,TT!$J$194:$Q$215,8,FALSE)))</f>
        <v>650</v>
      </c>
      <c r="N8" s="30">
        <f>IF(ISNA(vlookup($A8,TT!$S$90:$Z$118,8,FALSE)),0,(vlookup($A8,TT!$S$90:$Z$118,8,FALSE)))</f>
        <v>0</v>
      </c>
      <c r="O8" s="30">
        <f>IF(ISNA(vlookup($A8,TT!$S$200:$Z$230,8,FALSE)),0,(vlookup($A8,TT!$S$200:$Z$230,8,FALSE)))</f>
        <v>0</v>
      </c>
      <c r="P8" s="32">
        <v>0.0</v>
      </c>
      <c r="Q8" s="32">
        <v>0.0</v>
      </c>
      <c r="R8" s="31">
        <v>523.75</v>
      </c>
      <c r="S8" s="31">
        <v>712.5</v>
      </c>
      <c r="T8" s="32"/>
      <c r="U8" s="32"/>
      <c r="V8" s="47"/>
      <c r="W8" s="47"/>
      <c r="X8" s="47"/>
      <c r="Y8" s="47"/>
      <c r="Z8" s="47"/>
      <c r="AA8" s="47"/>
      <c r="AB8" s="47"/>
      <c r="AC8" s="48"/>
      <c r="AD8" s="48"/>
      <c r="AE8" s="48"/>
      <c r="AF8" s="49"/>
      <c r="AG8" s="49"/>
      <c r="AH8" s="36">
        <v>0.0</v>
      </c>
      <c r="AI8" s="36">
        <v>0.0</v>
      </c>
      <c r="AJ8" s="37">
        <f t="shared" si="3"/>
        <v>712.5</v>
      </c>
      <c r="AK8" s="38">
        <f t="shared" si="4"/>
        <v>650</v>
      </c>
      <c r="AL8" s="38">
        <f t="shared" si="5"/>
        <v>650</v>
      </c>
      <c r="AM8" s="38">
        <f t="shared" si="6"/>
        <v>598</v>
      </c>
      <c r="AN8" s="39">
        <f t="shared" si="7"/>
        <v>2610.5</v>
      </c>
      <c r="AO8" s="40"/>
    </row>
    <row r="9" ht="15.75" customHeight="1">
      <c r="A9" s="24" t="str">
        <f t="shared" si="1"/>
        <v>KristinHoivik</v>
      </c>
      <c r="B9" s="25">
        <f t="shared" si="2"/>
        <v>7</v>
      </c>
      <c r="C9" s="51" t="s">
        <v>56</v>
      </c>
      <c r="D9" s="51" t="s">
        <v>57</v>
      </c>
      <c r="E9" s="24" t="s">
        <v>58</v>
      </c>
      <c r="F9" s="27" t="s">
        <v>50</v>
      </c>
      <c r="G9" s="28"/>
      <c r="H9" s="28"/>
      <c r="I9" s="28">
        <f>IF(ISNA(vlookup($A9,Regional!$A$5:$I$30,9,FALSE)),0,(vlookup($A9,Regional!$A$5:$I$30,9,FALSE)))</f>
        <v>0</v>
      </c>
      <c r="J9" s="29">
        <f>IF(ISNA(vlookup($A9,TT!$A$90:$H$114,8,FALSE)),0,(vlookup($A9,TT!$A$90:$H$114,8,FALSE)))</f>
        <v>650</v>
      </c>
      <c r="K9" s="29">
        <f>IF(ISNA(vlookup($A9,TT!$A$194:$H$214,8,FALSE)),0,(vlookup($A9,TT!$A$194:$H$214,8,FALSE)))</f>
        <v>650</v>
      </c>
      <c r="L9" s="29">
        <f>IF(ISNA(vlookup($A9,TT!$J$90:$Q$112,8,FALSE)),0,(vlookup($A9,TT!$J$90:$Q$112,8,FALSE)))</f>
        <v>0</v>
      </c>
      <c r="M9" s="29">
        <f>IF(ISNA(vlookup($A9,TT!$J$194:$Q$215,8,FALSE)),0,(vlookup($A9,TT!$J$194:$Q$215,8,FALSE)))</f>
        <v>0</v>
      </c>
      <c r="N9" s="52">
        <v>550.16</v>
      </c>
      <c r="O9" s="52">
        <v>465.66</v>
      </c>
      <c r="P9" s="31">
        <v>0.0</v>
      </c>
      <c r="Q9" s="31">
        <v>0.0</v>
      </c>
      <c r="R9" s="31">
        <v>643.03</v>
      </c>
      <c r="S9" s="31">
        <v>643.03</v>
      </c>
      <c r="T9" s="31"/>
      <c r="U9" s="31"/>
      <c r="V9" s="33"/>
      <c r="W9" s="33"/>
      <c r="X9" s="33"/>
      <c r="Y9" s="33"/>
      <c r="Z9" s="33"/>
      <c r="AA9" s="33"/>
      <c r="AB9" s="33"/>
      <c r="AC9" s="34">
        <v>93.27</v>
      </c>
      <c r="AD9" s="52">
        <v>537.29</v>
      </c>
      <c r="AE9" s="34"/>
      <c r="AF9" s="35">
        <v>510.5914644414728</v>
      </c>
      <c r="AG9" s="35">
        <v>626.2062317567999</v>
      </c>
      <c r="AH9" s="36">
        <v>0.0</v>
      </c>
      <c r="AI9" s="36">
        <v>0.0</v>
      </c>
      <c r="AJ9" s="37">
        <f t="shared" si="3"/>
        <v>650</v>
      </c>
      <c r="AK9" s="38">
        <f t="shared" si="4"/>
        <v>650</v>
      </c>
      <c r="AL9" s="38">
        <f t="shared" si="5"/>
        <v>643.03</v>
      </c>
      <c r="AM9" s="38">
        <f t="shared" si="6"/>
        <v>643.03</v>
      </c>
      <c r="AN9" s="39">
        <f t="shared" si="7"/>
        <v>2586.06</v>
      </c>
      <c r="AO9" s="40"/>
    </row>
    <row r="10" ht="15.75" customHeight="1">
      <c r="A10" s="24" t="str">
        <f t="shared" si="1"/>
        <v>ElizaBell</v>
      </c>
      <c r="B10" s="25">
        <f t="shared" si="2"/>
        <v>8</v>
      </c>
      <c r="C10" s="26" t="s">
        <v>59</v>
      </c>
      <c r="D10" s="26" t="s">
        <v>60</v>
      </c>
      <c r="E10" s="24" t="s">
        <v>61</v>
      </c>
      <c r="F10" s="27" t="s">
        <v>50</v>
      </c>
      <c r="G10" s="28"/>
      <c r="H10" s="28"/>
      <c r="I10" s="28">
        <f>IF(ISNA(vlookup($A10,Regional!$A$5:$I$30,9,FALSE)),0,(vlookup($A10,Regional!$A$5:$I$30,9,FALSE)))</f>
        <v>0</v>
      </c>
      <c r="J10" s="29">
        <f>IF(ISNA(vlookup($A10,TT!$A$90:$H$114,8,FALSE)),0,(vlookup($A10,TT!$A$90:$H$114,8,FALSE)))</f>
        <v>0</v>
      </c>
      <c r="K10" s="29">
        <f>IF(ISNA(vlookup($A10,TT!$A$194:$H$214,8,FALSE)),0,(vlookup($A10,TT!$A$194:$H$214,8,FALSE)))</f>
        <v>0</v>
      </c>
      <c r="L10" s="29">
        <f>IF(ISNA(vlookup($A10,TT!$J$90:$Q$112,8,FALSE)),0,(vlookup($A10,TT!$J$90:$Q$112,8,FALSE)))</f>
        <v>0</v>
      </c>
      <c r="M10" s="29">
        <f>IF(ISNA(vlookup($A10,TT!$J$194:$Q$215,8,FALSE)),0,(vlookup($A10,TT!$J$194:$Q$215,8,FALSE)))</f>
        <v>0</v>
      </c>
      <c r="N10" s="30">
        <f>IF(ISNA(vlookup($A10,TT!$S$90:$Z$118,8,FALSE)),0,(vlookup($A10,TT!$S$90:$Z$118,8,FALSE)))</f>
        <v>550.16</v>
      </c>
      <c r="O10" s="30">
        <f>IF(ISNA(vlookup($A10,TT!$S$200:$Z$230,8,FALSE)),0,(vlookup($A10,TT!$S$200:$Z$230,8,FALSE)))</f>
        <v>550.16</v>
      </c>
      <c r="P10" s="31">
        <v>497.57</v>
      </c>
      <c r="Q10" s="31">
        <v>0.0</v>
      </c>
      <c r="R10" s="31">
        <v>551.32</v>
      </c>
      <c r="S10" s="31">
        <v>405.27</v>
      </c>
      <c r="T10" s="53">
        <v>610.88</v>
      </c>
      <c r="U10" s="31">
        <v>0.0</v>
      </c>
      <c r="V10" s="33"/>
      <c r="W10" s="33"/>
      <c r="X10" s="33"/>
      <c r="Y10" s="33"/>
      <c r="Z10" s="33"/>
      <c r="AA10" s="33"/>
      <c r="AB10" s="33"/>
      <c r="AC10" s="34">
        <v>584.02</v>
      </c>
      <c r="AD10" s="34">
        <v>537.29</v>
      </c>
      <c r="AE10" s="34"/>
      <c r="AF10" s="35"/>
      <c r="AG10" s="35"/>
      <c r="AH10" s="36">
        <v>0.0</v>
      </c>
      <c r="AI10" s="36">
        <v>0.0</v>
      </c>
      <c r="AJ10" s="37">
        <f t="shared" si="3"/>
        <v>610.88</v>
      </c>
      <c r="AK10" s="38">
        <f t="shared" si="4"/>
        <v>584.02</v>
      </c>
      <c r="AL10" s="38">
        <f t="shared" si="5"/>
        <v>551.32</v>
      </c>
      <c r="AM10" s="38">
        <f t="shared" si="6"/>
        <v>550.16</v>
      </c>
      <c r="AN10" s="39">
        <f t="shared" si="7"/>
        <v>2296.38</v>
      </c>
      <c r="AO10" s="54"/>
    </row>
    <row r="11" ht="15.75" customHeight="1">
      <c r="A11" s="24" t="str">
        <f t="shared" si="1"/>
        <v>MaloryWAGNER</v>
      </c>
      <c r="B11" s="25">
        <f t="shared" si="2"/>
        <v>9</v>
      </c>
      <c r="C11" s="41" t="s">
        <v>62</v>
      </c>
      <c r="D11" s="41" t="s">
        <v>63</v>
      </c>
      <c r="E11" s="24" t="s">
        <v>61</v>
      </c>
      <c r="F11" s="27" t="s">
        <v>50</v>
      </c>
      <c r="G11" s="28"/>
      <c r="H11" s="28"/>
      <c r="I11" s="28">
        <f>IF(ISNA(vlookup($A11,Regional!$A$5:$I$30,9,FALSE)),0,(vlookup($A11,Regional!$A$5:$I$30,9,FALSE)))</f>
        <v>0</v>
      </c>
      <c r="J11" s="29">
        <f>IF(ISNA(vlookup($A11,TT!$A$90:$H$114,8,FALSE)),0,(vlookup($A11,TT!$A$90:$H$114,8,FALSE)))</f>
        <v>282.35</v>
      </c>
      <c r="K11" s="29">
        <f>IF(ISNA(vlookup($A11,TT!$A$194:$H$214,8,FALSE)),0,(vlookup($A11,TT!$A$194:$H$214,8,FALSE)))</f>
        <v>259.76</v>
      </c>
      <c r="L11" s="29">
        <f>IF(ISNA(vlookup($A11,TT!$J$90:$Q$112,8,FALSE)),0,(vlookup($A11,TT!$J$90:$Q$112,8,FALSE)))</f>
        <v>598</v>
      </c>
      <c r="M11" s="29">
        <f>IF(ISNA(vlookup($A11,TT!$J$194:$Q$215,8,FALSE)),0,(vlookup($A11,TT!$J$194:$Q$215,8,FALSE)))</f>
        <v>598</v>
      </c>
      <c r="N11" s="30">
        <f>IF(ISNA(vlookup($A11,TT!$S$90:$Z$118,8,FALSE)),0,(vlookup($A11,TT!$S$90:$Z$118,8,FALSE)))</f>
        <v>428.4029901</v>
      </c>
      <c r="O11" s="30">
        <f>IF(ISNA(vlookup($A11,TT!$S$200:$Z$230,8,FALSE)),0,(vlookup($A11,TT!$S$200:$Z$230,8,FALSE)))</f>
        <v>394.1307509</v>
      </c>
      <c r="P11" s="32"/>
      <c r="Q11" s="32"/>
      <c r="R11" s="31"/>
      <c r="S11" s="32"/>
      <c r="T11" s="32"/>
      <c r="U11" s="32"/>
      <c r="V11" s="47"/>
      <c r="W11" s="47"/>
      <c r="X11" s="47"/>
      <c r="Y11" s="47"/>
      <c r="Z11" s="47"/>
      <c r="AA11" s="47"/>
      <c r="AB11" s="47"/>
      <c r="AC11" s="48">
        <v>130.2</v>
      </c>
      <c r="AD11" s="48">
        <v>634.8</v>
      </c>
      <c r="AE11" s="48"/>
      <c r="AF11" s="49"/>
      <c r="AG11" s="49"/>
      <c r="AH11" s="36">
        <v>0.0</v>
      </c>
      <c r="AI11" s="36">
        <v>0.0</v>
      </c>
      <c r="AJ11" s="37">
        <f t="shared" si="3"/>
        <v>634.8</v>
      </c>
      <c r="AK11" s="38">
        <f t="shared" si="4"/>
        <v>598</v>
      </c>
      <c r="AL11" s="38">
        <f t="shared" si="5"/>
        <v>598</v>
      </c>
      <c r="AM11" s="38">
        <f t="shared" si="6"/>
        <v>428.4029901</v>
      </c>
      <c r="AN11" s="39">
        <f t="shared" si="7"/>
        <v>2259.20299</v>
      </c>
      <c r="AO11" s="40"/>
    </row>
    <row r="12" ht="15.75" customHeight="1">
      <c r="A12" s="24" t="str">
        <f t="shared" si="1"/>
        <v>SkyeClarke</v>
      </c>
      <c r="B12" s="25">
        <f t="shared" si="2"/>
        <v>10</v>
      </c>
      <c r="C12" s="26" t="s">
        <v>64</v>
      </c>
      <c r="D12" s="26" t="s">
        <v>65</v>
      </c>
      <c r="E12" s="24" t="s">
        <v>39</v>
      </c>
      <c r="F12" s="27" t="s">
        <v>66</v>
      </c>
      <c r="G12" s="28"/>
      <c r="H12" s="28"/>
      <c r="I12" s="28">
        <f>IF(ISNA(vlookup($A12,Regional!$A$5:$I$30,9,FALSE)),0,(vlookup($A12,Regional!$A$5:$I$30,9,FALSE)))</f>
        <v>0</v>
      </c>
      <c r="J12" s="29">
        <f>IF(ISNA(vlookup($A12,TT!$A$90:$H$114,8,FALSE)),0,(vlookup($A12,TT!$A$90:$H$114,8,FALSE)))</f>
        <v>0</v>
      </c>
      <c r="K12" s="29">
        <f>IF(ISNA(vlookup($A12,TT!$A$194:$H$214,8,FALSE)),0,(vlookup($A12,TT!$A$194:$H$214,8,FALSE)))</f>
        <v>0</v>
      </c>
      <c r="L12" s="29">
        <f>IF(ISNA(vlookup($A12,TT!$J$90:$Q$112,8,FALSE)),0,(vlookup($A12,TT!$J$90:$Q$112,8,FALSE)))</f>
        <v>0</v>
      </c>
      <c r="M12" s="29">
        <f>IF(ISNA(vlookup($A12,TT!$J$194:$Q$215,8,FALSE)),0,(vlookup($A12,TT!$J$194:$Q$215,8,FALSE)))</f>
        <v>0</v>
      </c>
      <c r="N12" s="30">
        <f>IF(ISNA(vlookup($A12,TT!$S$90:$Z$118,8,FALSE)),0,(vlookup($A12,TT!$S$90:$Z$118,8,FALSE)))</f>
        <v>0</v>
      </c>
      <c r="O12" s="30">
        <f>IF(ISNA(vlookup($A12,TT!$S$200:$Z$230,8,FALSE)),0,(vlookup($A12,TT!$S$200:$Z$230,8,FALSE)))</f>
        <v>0</v>
      </c>
      <c r="P12" s="55"/>
      <c r="Q12" s="55"/>
      <c r="R12" s="55"/>
      <c r="S12" s="55"/>
      <c r="T12" s="55"/>
      <c r="U12" s="55"/>
      <c r="V12" s="33">
        <v>694.51</v>
      </c>
      <c r="W12" s="33"/>
      <c r="X12" s="33"/>
      <c r="Y12" s="33"/>
      <c r="Z12" s="33"/>
      <c r="AA12" s="33">
        <v>784.01</v>
      </c>
      <c r="AB12" s="33">
        <v>768.33</v>
      </c>
      <c r="AC12" s="56"/>
      <c r="AD12" s="56"/>
      <c r="AE12" s="56"/>
      <c r="AF12" s="57"/>
      <c r="AG12" s="57"/>
      <c r="AH12" s="36">
        <v>0.0</v>
      </c>
      <c r="AI12" s="36">
        <v>0.0</v>
      </c>
      <c r="AJ12" s="37">
        <f t="shared" si="3"/>
        <v>784.01</v>
      </c>
      <c r="AK12" s="38">
        <f t="shared" si="4"/>
        <v>768.33</v>
      </c>
      <c r="AL12" s="38">
        <f t="shared" si="5"/>
        <v>694.51</v>
      </c>
      <c r="AM12" s="38">
        <f t="shared" si="6"/>
        <v>0</v>
      </c>
      <c r="AN12" s="39">
        <f t="shared" si="7"/>
        <v>2246.85</v>
      </c>
      <c r="AO12" s="40"/>
    </row>
    <row r="13" ht="15.75" customHeight="1">
      <c r="A13" s="24" t="str">
        <f t="shared" si="1"/>
        <v>IndraBROWN</v>
      </c>
      <c r="B13" s="25">
        <f t="shared" si="2"/>
        <v>11</v>
      </c>
      <c r="C13" s="41" t="s">
        <v>67</v>
      </c>
      <c r="D13" s="41" t="s">
        <v>68</v>
      </c>
      <c r="E13" s="24" t="s">
        <v>69</v>
      </c>
      <c r="F13" s="27" t="s">
        <v>70</v>
      </c>
      <c r="G13" s="28"/>
      <c r="H13" s="28"/>
      <c r="I13" s="28">
        <f>IF(ISNA(vlookup($A13,Regional!$A$5:$I$30,9,FALSE)),0,(vlookup($A13,Regional!$A$5:$I$30,9,FALSE)))</f>
        <v>0</v>
      </c>
      <c r="J13" s="29">
        <f>IF(ISNA(vlookup($A13,TT!$A$90:$H$114,8,FALSE)),0,(vlookup($A13,TT!$A$90:$H$114,8,FALSE)))</f>
        <v>465.66</v>
      </c>
      <c r="K13" s="29">
        <f>IF(ISNA(vlookup($A13,TT!$A$194:$H$214,8,FALSE)),0,(vlookup($A13,TT!$A$194:$H$214,8,FALSE)))</f>
        <v>550.16</v>
      </c>
      <c r="L13" s="29">
        <f>IF(ISNA(vlookup($A13,TT!$J$90:$Q$112,8,FALSE)),0,(vlookup($A13,TT!$J$90:$Q$112,8,FALSE)))</f>
        <v>0</v>
      </c>
      <c r="M13" s="29">
        <f>IF(ISNA(vlookup($A13,TT!$J$194:$Q$215,8,FALSE)),0,(vlookup($A13,TT!$J$194:$Q$215,8,FALSE)))</f>
        <v>0</v>
      </c>
      <c r="N13" s="30">
        <f>IF(ISNA(vlookup($A13,TT!$S$90:$Z$118,8,FALSE)),0,(vlookup($A13,TT!$S$90:$Z$118,8,FALSE)))</f>
        <v>0</v>
      </c>
      <c r="O13" s="30">
        <f>IF(ISNA(vlookup($A13,TT!$S$200:$Z$230,8,FALSE)),0,(vlookup($A13,TT!$S$200:$Z$230,8,FALSE)))</f>
        <v>0</v>
      </c>
      <c r="P13" s="32"/>
      <c r="Q13" s="32"/>
      <c r="R13" s="32"/>
      <c r="S13" s="32"/>
      <c r="T13" s="32"/>
      <c r="U13" s="32"/>
      <c r="V13" s="47"/>
      <c r="W13" s="47"/>
      <c r="X13" s="47"/>
      <c r="Y13" s="47"/>
      <c r="Z13" s="47"/>
      <c r="AA13" s="47"/>
      <c r="AB13" s="47"/>
      <c r="AC13" s="48">
        <v>197.55</v>
      </c>
      <c r="AD13" s="48">
        <v>153.83</v>
      </c>
      <c r="AE13" s="48">
        <v>750.0</v>
      </c>
      <c r="AF13" s="49"/>
      <c r="AG13" s="49"/>
      <c r="AH13" s="36">
        <v>0.0</v>
      </c>
      <c r="AI13" s="36">
        <v>0.0</v>
      </c>
      <c r="AJ13" s="37">
        <f t="shared" si="3"/>
        <v>750</v>
      </c>
      <c r="AK13" s="38">
        <f t="shared" si="4"/>
        <v>550.16</v>
      </c>
      <c r="AL13" s="38">
        <f t="shared" si="5"/>
        <v>465.66</v>
      </c>
      <c r="AM13" s="38">
        <f t="shared" si="6"/>
        <v>197.55</v>
      </c>
      <c r="AN13" s="39">
        <f t="shared" si="7"/>
        <v>1963.37</v>
      </c>
      <c r="AO13" s="58"/>
    </row>
    <row r="14" ht="15.75" customHeight="1">
      <c r="A14" s="24" t="str">
        <f t="shared" si="1"/>
        <v>MaggieSUTHERLAND</v>
      </c>
      <c r="B14" s="25">
        <f t="shared" si="2"/>
        <v>12</v>
      </c>
      <c r="C14" s="41" t="s">
        <v>71</v>
      </c>
      <c r="D14" s="41" t="s">
        <v>72</v>
      </c>
      <c r="E14" s="24" t="s">
        <v>73</v>
      </c>
      <c r="F14" s="27" t="s">
        <v>50</v>
      </c>
      <c r="G14" s="28"/>
      <c r="H14" s="28"/>
      <c r="I14" s="28">
        <f>IF(ISNA(vlookup($A14,Regional!$A$5:$I$30,9,FALSE)),0,(vlookup($A14,Regional!$A$5:$I$30,9,FALSE)))</f>
        <v>0</v>
      </c>
      <c r="J14" s="29">
        <f>IF(ISNA(vlookup($A14,TT!$A$90:$H$114,8,FALSE)),0,(vlookup($A14,TT!$A$90:$H$114,8,FALSE)))</f>
        <v>362.6</v>
      </c>
      <c r="K14" s="29">
        <f>IF(ISNA(vlookup($A14,TT!$A$194:$H$214,8,FALSE)),0,(vlookup($A14,TT!$A$194:$H$214,8,FALSE)))</f>
        <v>282.35</v>
      </c>
      <c r="L14" s="29">
        <f>IF(ISNA(vlookup($A14,TT!$J$90:$Q$112,8,FALSE)),0,(vlookup($A14,TT!$J$90:$Q$112,8,FALSE)))</f>
        <v>186.09</v>
      </c>
      <c r="M14" s="29">
        <f>IF(ISNA(vlookup($A14,TT!$J$194:$Q$215,8,FALSE)),0,(vlookup($A14,TT!$J$194:$Q$215,8,FALSE)))</f>
        <v>362.6</v>
      </c>
      <c r="N14" s="30">
        <f>IF(ISNA(vlookup($A14,TT!$S$90:$Z$118,8,FALSE)),0,(vlookup($A14,TT!$S$90:$Z$118,8,FALSE)))</f>
        <v>506.1472</v>
      </c>
      <c r="O14" s="30">
        <f>IF(ISNA(vlookup($A14,TT!$S$200:$Z$230,8,FALSE)),0,(vlookup($A14,TT!$S$200:$Z$230,8,FALSE)))</f>
        <v>465.655424</v>
      </c>
      <c r="P14" s="42"/>
      <c r="Q14" s="42"/>
      <c r="R14" s="42"/>
      <c r="S14" s="42"/>
      <c r="T14" s="42"/>
      <c r="U14" s="42"/>
      <c r="V14" s="43"/>
      <c r="W14" s="43"/>
      <c r="X14" s="43"/>
      <c r="Y14" s="43"/>
      <c r="Z14" s="43"/>
      <c r="AA14" s="43"/>
      <c r="AB14" s="43"/>
      <c r="AC14" s="44">
        <v>275.75</v>
      </c>
      <c r="AD14" s="44">
        <v>418.38</v>
      </c>
      <c r="AE14" s="44"/>
      <c r="AF14" s="50"/>
      <c r="AG14" s="50"/>
      <c r="AH14" s="36">
        <v>0.0</v>
      </c>
      <c r="AI14" s="36">
        <v>0.0</v>
      </c>
      <c r="AJ14" s="37">
        <f t="shared" si="3"/>
        <v>506.1472</v>
      </c>
      <c r="AK14" s="38">
        <f t="shared" si="4"/>
        <v>465.655424</v>
      </c>
      <c r="AL14" s="38">
        <f t="shared" si="5"/>
        <v>418.38</v>
      </c>
      <c r="AM14" s="38">
        <f t="shared" si="6"/>
        <v>362.6</v>
      </c>
      <c r="AN14" s="39">
        <f t="shared" si="7"/>
        <v>1752.782624</v>
      </c>
      <c r="AO14" s="40"/>
    </row>
    <row r="15" ht="15.75" customHeight="1">
      <c r="A15" s="24" t="str">
        <f t="shared" si="1"/>
        <v>MikkaSIMONSEN</v>
      </c>
      <c r="B15" s="25">
        <f t="shared" si="2"/>
        <v>13</v>
      </c>
      <c r="C15" s="41" t="s">
        <v>74</v>
      </c>
      <c r="D15" s="41" t="s">
        <v>75</v>
      </c>
      <c r="E15" s="24" t="s">
        <v>76</v>
      </c>
      <c r="F15" s="27" t="s">
        <v>50</v>
      </c>
      <c r="G15" s="28"/>
      <c r="H15" s="28"/>
      <c r="I15" s="28">
        <f>IF(ISNA(vlookup($A15,Regional!$A$5:$I$30,9,FALSE)),0,(vlookup($A15,Regional!$A$5:$I$30,9,FALSE)))</f>
        <v>0</v>
      </c>
      <c r="J15" s="29">
        <f>IF(ISNA(vlookup($A15,TT!$A$90:$H$114,8,FALSE)),0,(vlookup($A15,TT!$A$90:$H$114,8,FALSE)))</f>
        <v>103.81</v>
      </c>
      <c r="K15" s="29">
        <f>IF(ISNA(vlookup($A15,TT!$A$194:$H$214,8,FALSE)),0,(vlookup($A15,TT!$A$194:$H$214,8,FALSE)))</f>
        <v>202.28</v>
      </c>
      <c r="L15" s="29">
        <f>IF(ISNA(vlookup($A15,TT!$J$90:$Q$112,8,FALSE)),0,(vlookup($A15,TT!$J$90:$Q$112,8,FALSE)))</f>
        <v>506.15</v>
      </c>
      <c r="M15" s="29">
        <f>IF(ISNA(vlookup($A15,TT!$J$194:$Q$215,8,FALSE)),0,(vlookup($A15,TT!$J$194:$Q$215,8,FALSE)))</f>
        <v>550.16</v>
      </c>
      <c r="N15" s="30">
        <f>IF(ISNA(vlookup($A15,TT!$S$90:$Z$118,8,FALSE)),0,(vlookup($A15,TT!$S$90:$Z$118,8,FALSE)))</f>
        <v>333.5922675</v>
      </c>
      <c r="O15" s="30">
        <f>IF(ISNA(vlookup($A15,TT!$S$200:$Z$230,8,FALSE)),0,(vlookup($A15,TT!$S$200:$Z$230,8,FALSE)))</f>
        <v>282.3524952</v>
      </c>
      <c r="P15" s="32"/>
      <c r="Q15" s="32"/>
      <c r="R15" s="32"/>
      <c r="S15" s="32"/>
      <c r="T15" s="32"/>
      <c r="U15" s="32"/>
      <c r="V15" s="47"/>
      <c r="W15" s="47"/>
      <c r="X15" s="47"/>
      <c r="Y15" s="47"/>
      <c r="Z15" s="47"/>
      <c r="AA15" s="47"/>
      <c r="AB15" s="47"/>
      <c r="AC15" s="48">
        <v>101.38</v>
      </c>
      <c r="AD15" s="48">
        <v>275.75</v>
      </c>
      <c r="AE15" s="48"/>
      <c r="AF15" s="49"/>
      <c r="AG15" s="49"/>
      <c r="AH15" s="36">
        <v>0.0</v>
      </c>
      <c r="AI15" s="36">
        <v>0.0</v>
      </c>
      <c r="AJ15" s="37">
        <f t="shared" si="3"/>
        <v>550.16</v>
      </c>
      <c r="AK15" s="38">
        <f t="shared" si="4"/>
        <v>506.15</v>
      </c>
      <c r="AL15" s="38">
        <f t="shared" si="5"/>
        <v>333.5922675</v>
      </c>
      <c r="AM15" s="38">
        <f t="shared" si="6"/>
        <v>282.3524952</v>
      </c>
      <c r="AN15" s="39">
        <f t="shared" si="7"/>
        <v>1672.254763</v>
      </c>
      <c r="AO15" s="40"/>
    </row>
    <row r="16" ht="15.75" customHeight="1">
      <c r="A16" s="24" t="str">
        <f t="shared" si="1"/>
        <v>EmelieMCCAUGHEY</v>
      </c>
      <c r="B16" s="25">
        <f t="shared" si="2"/>
        <v>14</v>
      </c>
      <c r="C16" s="41" t="s">
        <v>77</v>
      </c>
      <c r="D16" s="41" t="s">
        <v>78</v>
      </c>
      <c r="E16" s="24" t="s">
        <v>79</v>
      </c>
      <c r="F16" s="27" t="s">
        <v>50</v>
      </c>
      <c r="G16" s="28"/>
      <c r="H16" s="28"/>
      <c r="I16" s="28">
        <f>IF(ISNA(vlookup($A16,Regional!$A$5:$I$30,9,FALSE)),0,(vlookup($A16,Regional!$A$5:$I$30,9,FALSE)))</f>
        <v>0</v>
      </c>
      <c r="J16" s="29">
        <f>IF(ISNA(vlookup($A16,TT!$A$90:$H$114,8,FALSE)),0,(vlookup($A16,TT!$A$90:$H$114,8,FALSE)))</f>
        <v>202.28</v>
      </c>
      <c r="K16" s="29">
        <f>IF(ISNA(vlookup($A16,TT!$A$194:$H$214,8,FALSE)),0,(vlookup($A16,TT!$A$194:$H$214,8,FALSE)))</f>
        <v>428.4</v>
      </c>
      <c r="L16" s="29">
        <f>IF(ISNA(vlookup($A16,TT!$J$90:$Q$112,8,FALSE)),0,(vlookup($A16,TT!$J$90:$Q$112,8,FALSE)))</f>
        <v>550.16</v>
      </c>
      <c r="M16" s="29">
        <f>IF(ISNA(vlookup($A16,TT!$J$194:$Q$215,8,FALSE)),0,(vlookup($A16,TT!$J$194:$Q$215,8,FALSE)))</f>
        <v>428.4</v>
      </c>
      <c r="N16" s="30">
        <f>IF(ISNA(vlookup($A16,TT!$S$90:$Z$118,8,FALSE)),0,(vlookup($A16,TT!$S$90:$Z$118,8,FALSE)))</f>
        <v>202.2753398</v>
      </c>
      <c r="O16" s="30">
        <f>IF(ISNA(vlookup($A16,TT!$S$200:$Z$230,8,FALSE)),0,(vlookup($A16,TT!$S$200:$Z$230,8,FALSE)))</f>
        <v>103.811522</v>
      </c>
      <c r="P16" s="42"/>
      <c r="Q16" s="42"/>
      <c r="R16" s="42"/>
      <c r="S16" s="42"/>
      <c r="T16" s="42"/>
      <c r="U16" s="42"/>
      <c r="V16" s="43"/>
      <c r="W16" s="43"/>
      <c r="X16" s="43"/>
      <c r="Y16" s="43"/>
      <c r="Z16" s="43"/>
      <c r="AA16" s="43"/>
      <c r="AB16" s="43"/>
      <c r="AC16" s="44"/>
      <c r="AD16" s="44"/>
      <c r="AE16" s="44"/>
      <c r="AF16" s="50"/>
      <c r="AG16" s="50"/>
      <c r="AH16" s="36">
        <v>0.0</v>
      </c>
      <c r="AI16" s="36">
        <v>0.0</v>
      </c>
      <c r="AJ16" s="37">
        <f t="shared" si="3"/>
        <v>550.16</v>
      </c>
      <c r="AK16" s="38">
        <f t="shared" si="4"/>
        <v>428.4</v>
      </c>
      <c r="AL16" s="38">
        <f t="shared" si="5"/>
        <v>428.4</v>
      </c>
      <c r="AM16" s="38">
        <f t="shared" si="6"/>
        <v>202.28</v>
      </c>
      <c r="AN16" s="39">
        <f t="shared" si="7"/>
        <v>1609.24</v>
      </c>
      <c r="AO16" s="58"/>
    </row>
    <row r="17" ht="15.75" customHeight="1">
      <c r="A17" s="24" t="str">
        <f t="shared" si="1"/>
        <v>NyahSHOPLAND</v>
      </c>
      <c r="B17" s="25">
        <f t="shared" si="2"/>
        <v>15</v>
      </c>
      <c r="C17" s="41" t="s">
        <v>80</v>
      </c>
      <c r="D17" s="41" t="s">
        <v>81</v>
      </c>
      <c r="E17" s="24" t="s">
        <v>82</v>
      </c>
      <c r="F17" s="27" t="s">
        <v>70</v>
      </c>
      <c r="G17" s="28"/>
      <c r="H17" s="28"/>
      <c r="I17" s="28">
        <f>IF(ISNA(vlookup($A17,Regional!$A$5:$I$30,9,FALSE)),0,(vlookup($A17,Regional!$A$5:$I$30,9,FALSE)))</f>
        <v>0</v>
      </c>
      <c r="J17" s="29">
        <f>IF(ISNA(vlookup($A17,TT!$A$90:$H$114,8,FALSE)),0,(vlookup($A17,TT!$A$90:$H$114,8,FALSE)))</f>
        <v>306.9</v>
      </c>
      <c r="K17" s="29">
        <f>IF(ISNA(vlookup($A17,TT!$A$194:$H$214,8,FALSE)),0,(vlookup($A17,TT!$A$194:$H$214,8,FALSE)))</f>
        <v>362.6</v>
      </c>
      <c r="L17" s="29">
        <f>IF(ISNA(vlookup($A17,TT!$J$90:$Q$112,8,FALSE)),0,(vlookup($A17,TT!$J$90:$Q$112,8,FALSE)))</f>
        <v>394.13</v>
      </c>
      <c r="M17" s="29">
        <f>IF(ISNA(vlookup($A17,TT!$J$194:$Q$215,8,FALSE)),0,(vlookup($A17,TT!$J$194:$Q$215,8,FALSE)))</f>
        <v>506.15</v>
      </c>
      <c r="N17" s="30">
        <f>IF(ISNA(vlookup($A17,TT!$S$90:$Z$118,8,FALSE)),0,(vlookup($A17,TT!$S$90:$Z$118,8,FALSE)))</f>
        <v>0</v>
      </c>
      <c r="O17" s="30">
        <f>IF(ISNA(vlookup($A17,TT!$S$200:$Z$230,8,FALSE)),0,(vlookup($A17,TT!$S$200:$Z$230,8,FALSE)))</f>
        <v>0</v>
      </c>
      <c r="P17" s="32"/>
      <c r="Q17" s="32"/>
      <c r="R17" s="32"/>
      <c r="S17" s="32"/>
      <c r="T17" s="32"/>
      <c r="U17" s="32"/>
      <c r="V17" s="47"/>
      <c r="W17" s="47"/>
      <c r="X17" s="47"/>
      <c r="Y17" s="47"/>
      <c r="Z17" s="47"/>
      <c r="AA17" s="47"/>
      <c r="AB17" s="47"/>
      <c r="AC17" s="48"/>
      <c r="AD17" s="48">
        <v>167.2</v>
      </c>
      <c r="AE17" s="48"/>
      <c r="AF17" s="49"/>
      <c r="AG17" s="49"/>
      <c r="AH17" s="36">
        <v>0.0</v>
      </c>
      <c r="AI17" s="36">
        <v>0.0</v>
      </c>
      <c r="AJ17" s="37">
        <f t="shared" si="3"/>
        <v>506.15</v>
      </c>
      <c r="AK17" s="38">
        <f t="shared" si="4"/>
        <v>394.13</v>
      </c>
      <c r="AL17" s="38">
        <f t="shared" si="5"/>
        <v>362.6</v>
      </c>
      <c r="AM17" s="38">
        <f t="shared" si="6"/>
        <v>306.9</v>
      </c>
      <c r="AN17" s="39">
        <f t="shared" si="7"/>
        <v>1569.78</v>
      </c>
      <c r="AO17" s="40"/>
    </row>
    <row r="18" ht="15.75" customHeight="1">
      <c r="A18" s="24" t="str">
        <f t="shared" si="1"/>
        <v>LottieKING</v>
      </c>
      <c r="B18" s="25">
        <f t="shared" si="2"/>
        <v>16</v>
      </c>
      <c r="C18" s="41" t="s">
        <v>83</v>
      </c>
      <c r="D18" s="41" t="s">
        <v>84</v>
      </c>
      <c r="E18" s="24" t="s">
        <v>58</v>
      </c>
      <c r="F18" s="27" t="s">
        <v>70</v>
      </c>
      <c r="G18" s="28"/>
      <c r="H18" s="28"/>
      <c r="I18" s="28">
        <f>IF(ISNA(vlookup($A18,Regional!$A$5:$I$30,9,FALSE)),0,(vlookup($A18,Regional!$A$5:$I$30,9,FALSE)))</f>
        <v>0</v>
      </c>
      <c r="J18" s="29">
        <f>IF(ISNA(vlookup($A18,TT!$A$90:$H$114,8,FALSE)),0,(vlookup($A18,TT!$A$90:$H$114,8,FALSE)))</f>
        <v>394.13</v>
      </c>
      <c r="K18" s="29">
        <f>IF(ISNA(vlookup($A18,TT!$A$194:$H$214,8,FALSE)),0,(vlookup($A18,TT!$A$194:$H$214,8,FALSE)))</f>
        <v>465.66</v>
      </c>
      <c r="L18" s="29">
        <f>IF(ISNA(vlookup($A18,TT!$J$90:$Q$112,8,FALSE)),0,(vlookup($A18,TT!$J$90:$Q$112,8,FALSE)))</f>
        <v>202.28</v>
      </c>
      <c r="M18" s="29">
        <f>IF(ISNA(vlookup($A18,TT!$J$194:$Q$215,8,FALSE)),0,(vlookup($A18,TT!$J$194:$Q$215,8,FALSE)))</f>
        <v>465.66</v>
      </c>
      <c r="N18" s="30">
        <f>IF(ISNA(vlookup($A18,TT!$S$90:$Z$118,8,FALSE)),0,(vlookup($A18,TT!$S$90:$Z$118,8,FALSE)))</f>
        <v>0</v>
      </c>
      <c r="O18" s="30">
        <f>IF(ISNA(vlookup($A18,TT!$S$200:$Z$230,8,FALSE)),0,(vlookup($A18,TT!$S$200:$Z$230,8,FALSE)))</f>
        <v>0</v>
      </c>
      <c r="P18" s="32"/>
      <c r="Q18" s="32"/>
      <c r="R18" s="32"/>
      <c r="S18" s="32"/>
      <c r="T18" s="32"/>
      <c r="U18" s="32"/>
      <c r="V18" s="47"/>
      <c r="W18" s="47"/>
      <c r="X18" s="47"/>
      <c r="Y18" s="47"/>
      <c r="Z18" s="47"/>
      <c r="AA18" s="47"/>
      <c r="AB18" s="47"/>
      <c r="AC18" s="48"/>
      <c r="AD18" s="48"/>
      <c r="AE18" s="48"/>
      <c r="AF18" s="49"/>
      <c r="AG18" s="49"/>
      <c r="AH18" s="36">
        <v>0.0</v>
      </c>
      <c r="AI18" s="36">
        <v>0.0</v>
      </c>
      <c r="AJ18" s="37">
        <f t="shared" si="3"/>
        <v>465.66</v>
      </c>
      <c r="AK18" s="38">
        <f t="shared" si="4"/>
        <v>465.66</v>
      </c>
      <c r="AL18" s="38">
        <f t="shared" si="5"/>
        <v>394.13</v>
      </c>
      <c r="AM18" s="38">
        <f t="shared" si="6"/>
        <v>202.28</v>
      </c>
      <c r="AN18" s="39">
        <f t="shared" si="7"/>
        <v>1527.73</v>
      </c>
      <c r="AO18" s="40"/>
    </row>
    <row r="19" ht="15.75" customHeight="1">
      <c r="A19" s="24" t="str">
        <f t="shared" si="1"/>
        <v>MayaSMITH</v>
      </c>
      <c r="B19" s="25">
        <f t="shared" si="2"/>
        <v>17</v>
      </c>
      <c r="C19" s="41" t="s">
        <v>85</v>
      </c>
      <c r="D19" s="41" t="s">
        <v>86</v>
      </c>
      <c r="E19" s="24" t="s">
        <v>87</v>
      </c>
      <c r="F19" s="27" t="s">
        <v>50</v>
      </c>
      <c r="G19" s="28"/>
      <c r="H19" s="28"/>
      <c r="I19" s="28">
        <f>IF(ISNA(vlookup($A19,Regional!$A$5:$I$30,9,FALSE)),0,(vlookup($A19,Regional!$A$5:$I$30,9,FALSE)))</f>
        <v>423.2</v>
      </c>
      <c r="J19" s="29">
        <f>IF(ISNA(vlookup($A19,TT!$A$90:$H$114,8,FALSE)),0,(vlookup($A19,TT!$A$90:$H$114,8,FALSE)))</f>
        <v>186.09</v>
      </c>
      <c r="K19" s="29">
        <f>IF(ISNA(vlookup($A19,TT!$A$194:$H$214,8,FALSE)),0,(vlookup($A19,TT!$A$194:$H$214,8,FALSE)))</f>
        <v>306.9</v>
      </c>
      <c r="L19" s="29">
        <f>IF(ISNA(vlookup($A19,TT!$J$90:$Q$112,8,FALSE)),0,(vlookup($A19,TT!$J$90:$Q$112,8,FALSE)))</f>
        <v>362.6</v>
      </c>
      <c r="M19" s="29">
        <f>IF(ISNA(vlookup($A19,TT!$J$194:$Q$215,8,FALSE)),0,(vlookup($A19,TT!$J$194:$Q$215,8,FALSE)))</f>
        <v>282.35</v>
      </c>
      <c r="N19" s="30">
        <f>IF(ISNA(vlookup($A19,TT!$S$90:$Z$118,8,FALSE)),0,(vlookup($A19,TT!$S$90:$Z$118,8,FALSE)))</f>
        <v>122.650664</v>
      </c>
      <c r="O19" s="30">
        <f>IF(ISNA(vlookup($A19,TT!$S$200:$Z$230,8,FALSE)),0,(vlookup($A19,TT!$S$200:$Z$230,8,FALSE)))</f>
        <v>133.3159391</v>
      </c>
      <c r="P19" s="42"/>
      <c r="Q19" s="42"/>
      <c r="R19" s="42"/>
      <c r="S19" s="42"/>
      <c r="T19" s="42"/>
      <c r="U19" s="42"/>
      <c r="V19" s="43"/>
      <c r="W19" s="43"/>
      <c r="X19" s="43"/>
      <c r="Y19" s="43"/>
      <c r="Z19" s="43"/>
      <c r="AA19" s="43"/>
      <c r="AB19" s="43"/>
      <c r="AC19" s="44"/>
      <c r="AD19" s="44"/>
      <c r="AE19" s="44"/>
      <c r="AF19" s="50"/>
      <c r="AG19" s="50"/>
      <c r="AH19" s="36">
        <v>0.0</v>
      </c>
      <c r="AI19" s="36">
        <v>0.0</v>
      </c>
      <c r="AJ19" s="37">
        <f t="shared" si="3"/>
        <v>423.2</v>
      </c>
      <c r="AK19" s="38">
        <f t="shared" si="4"/>
        <v>362.6</v>
      </c>
      <c r="AL19" s="38">
        <f t="shared" si="5"/>
        <v>306.9</v>
      </c>
      <c r="AM19" s="38">
        <f t="shared" si="6"/>
        <v>282.35</v>
      </c>
      <c r="AN19" s="39">
        <f t="shared" si="7"/>
        <v>1375.05</v>
      </c>
      <c r="AO19" s="40"/>
    </row>
    <row r="20" ht="15.75" customHeight="1">
      <c r="A20" s="24" t="str">
        <f t="shared" si="1"/>
        <v>EvaTROTTIER</v>
      </c>
      <c r="B20" s="25">
        <f t="shared" si="2"/>
        <v>18</v>
      </c>
      <c r="C20" s="41" t="s">
        <v>88</v>
      </c>
      <c r="D20" s="41" t="s">
        <v>89</v>
      </c>
      <c r="E20" s="24" t="s">
        <v>82</v>
      </c>
      <c r="F20" s="27" t="s">
        <v>50</v>
      </c>
      <c r="G20" s="28"/>
      <c r="H20" s="28"/>
      <c r="I20" s="28">
        <f>IF(ISNA(vlookup($A20,Regional!$A$5:$I$30,9,FALSE)),0,(vlookup($A20,Regional!$A$5:$I$30,9,FALSE)))</f>
        <v>0</v>
      </c>
      <c r="J20" s="29">
        <f>IF(ISNA(vlookup($A20,TT!$A$90:$H$114,8,FALSE)),0,(vlookup($A20,TT!$A$90:$H$114,8,FALSE)))</f>
        <v>333.59</v>
      </c>
      <c r="K20" s="29">
        <f>IF(ISNA(vlookup($A20,TT!$A$194:$H$214,8,FALSE)),0,(vlookup($A20,TT!$A$194:$H$214,8,FALSE)))</f>
        <v>333.59</v>
      </c>
      <c r="L20" s="29">
        <f>IF(ISNA(vlookup($A20,TT!$J$90:$Q$112,8,FALSE)),0,(vlookup($A20,TT!$J$90:$Q$112,8,FALSE)))</f>
        <v>0</v>
      </c>
      <c r="M20" s="29" t="str">
        <f>IF(ISNA(vlookup($A20,TT!$J$194:$Q$215,8,FALSE)),0,(vlookup($A20,TT!$J$194:$Q$215,8,FALSE)))</f>
        <v/>
      </c>
      <c r="N20" s="30">
        <f>IF(ISNA(vlookup($A20,TT!$S$90:$Z$118,8,FALSE)),0,(vlookup($A20,TT!$S$90:$Z$118,8,FALSE)))</f>
        <v>465.655424</v>
      </c>
      <c r="O20" s="30">
        <f>IF(ISNA(vlookup($A20,TT!$S$200:$Z$230,8,FALSE)),0,(vlookup($A20,TT!$S$200:$Z$230,8,FALSE)))</f>
        <v>219.8644998</v>
      </c>
      <c r="P20" s="42"/>
      <c r="Q20" s="42"/>
      <c r="R20" s="42"/>
      <c r="S20" s="42"/>
      <c r="T20" s="42"/>
      <c r="U20" s="42"/>
      <c r="V20" s="43"/>
      <c r="W20" s="43"/>
      <c r="X20" s="43"/>
      <c r="Y20" s="43"/>
      <c r="Z20" s="43"/>
      <c r="AA20" s="43"/>
      <c r="AB20" s="43"/>
      <c r="AC20" s="44"/>
      <c r="AD20" s="44"/>
      <c r="AE20" s="44"/>
      <c r="AF20" s="50"/>
      <c r="AG20" s="50"/>
      <c r="AH20" s="36">
        <v>0.0</v>
      </c>
      <c r="AI20" s="36">
        <v>0.0</v>
      </c>
      <c r="AJ20" s="37">
        <f t="shared" si="3"/>
        <v>465.655424</v>
      </c>
      <c r="AK20" s="38">
        <f t="shared" si="4"/>
        <v>333.59</v>
      </c>
      <c r="AL20" s="38">
        <f t="shared" si="5"/>
        <v>333.59</v>
      </c>
      <c r="AM20" s="38">
        <f t="shared" si="6"/>
        <v>219.8644998</v>
      </c>
      <c r="AN20" s="39">
        <f t="shared" si="7"/>
        <v>1352.699924</v>
      </c>
      <c r="AO20" s="40"/>
    </row>
    <row r="21" ht="15.75" customHeight="1">
      <c r="A21" s="24" t="str">
        <f t="shared" si="1"/>
        <v>MeghanCALDER</v>
      </c>
      <c r="B21" s="25">
        <f t="shared" si="2"/>
        <v>19</v>
      </c>
      <c r="C21" s="41" t="s">
        <v>90</v>
      </c>
      <c r="D21" s="41" t="s">
        <v>91</v>
      </c>
      <c r="E21" s="24" t="s">
        <v>61</v>
      </c>
      <c r="F21" s="27" t="s">
        <v>70</v>
      </c>
      <c r="G21" s="28"/>
      <c r="H21" s="28"/>
      <c r="I21" s="28">
        <f>IF(ISNA(vlookup($A21,Regional!$A$5:$I$30,9,FALSE)),0,(vlookup($A21,Regional!$A$5:$I$30,9,FALSE)))</f>
        <v>0</v>
      </c>
      <c r="J21" s="29">
        <f>IF(ISNA(vlookup($A21,TT!$A$90:$H$114,8,FALSE)),0,(vlookup($A21,TT!$A$90:$H$114,8,FALSE)))</f>
        <v>238.98</v>
      </c>
      <c r="K21" s="29">
        <f>IF(ISNA(vlookup($A21,TT!$A$194:$H$214,8,FALSE)),0,(vlookup($A21,TT!$A$194:$H$214,8,FALSE)))</f>
        <v>144.91</v>
      </c>
      <c r="L21" s="29">
        <f>IF(ISNA(vlookup($A21,TT!$J$90:$Q$112,8,FALSE)),0,(vlookup($A21,TT!$J$90:$Q$112,8,FALSE)))</f>
        <v>306.9</v>
      </c>
      <c r="M21" s="29">
        <f>IF(ISNA(vlookup($A21,TT!$J$194:$Q$215,8,FALSE)),0,(vlookup($A21,TT!$J$194:$Q$215,8,FALSE)))</f>
        <v>306.9</v>
      </c>
      <c r="N21" s="30">
        <f>IF(ISNA(vlookup($A21,TT!$S$90:$Z$118,8,FALSE)),0,(vlookup($A21,TT!$S$90:$Z$118,8,FALSE)))</f>
        <v>219.8644998</v>
      </c>
      <c r="O21" s="30">
        <f>IF(ISNA(vlookup($A21,TT!$S$200:$Z$230,8,FALSE)),0,(vlookup($A21,TT!$S$200:$Z$230,8,FALSE)))</f>
        <v>428.4029901</v>
      </c>
      <c r="P21" s="42"/>
      <c r="Q21" s="42"/>
      <c r="R21" s="42"/>
      <c r="S21" s="42"/>
      <c r="T21" s="42"/>
      <c r="U21" s="42"/>
      <c r="V21" s="43"/>
      <c r="W21" s="43"/>
      <c r="X21" s="43"/>
      <c r="Y21" s="43"/>
      <c r="Z21" s="43"/>
      <c r="AA21" s="43"/>
      <c r="AB21" s="43"/>
      <c r="AC21" s="44">
        <v>119.78</v>
      </c>
      <c r="AD21" s="44">
        <v>197.55</v>
      </c>
      <c r="AE21" s="44"/>
      <c r="AF21" s="50"/>
      <c r="AG21" s="50"/>
      <c r="AH21" s="36">
        <v>0.0</v>
      </c>
      <c r="AI21" s="36">
        <v>0.0</v>
      </c>
      <c r="AJ21" s="37">
        <f t="shared" si="3"/>
        <v>428.4029901</v>
      </c>
      <c r="AK21" s="38">
        <f t="shared" si="4"/>
        <v>306.9</v>
      </c>
      <c r="AL21" s="38">
        <f t="shared" si="5"/>
        <v>306.9</v>
      </c>
      <c r="AM21" s="38">
        <f t="shared" si="6"/>
        <v>238.98</v>
      </c>
      <c r="AN21" s="39">
        <f t="shared" si="7"/>
        <v>1281.18299</v>
      </c>
      <c r="AO21" s="58"/>
    </row>
    <row r="22" ht="15.75" customHeight="1">
      <c r="A22" s="24" t="str">
        <f t="shared" si="1"/>
        <v>TeaganMac Con</v>
      </c>
      <c r="B22" s="25">
        <f t="shared" si="2"/>
        <v>20</v>
      </c>
      <c r="C22" s="41" t="s">
        <v>92</v>
      </c>
      <c r="D22" s="26" t="s">
        <v>93</v>
      </c>
      <c r="E22" s="24" t="s">
        <v>43</v>
      </c>
      <c r="F22" s="27" t="s">
        <v>50</v>
      </c>
      <c r="G22" s="28"/>
      <c r="H22" s="28"/>
      <c r="I22" s="28">
        <f>IF(ISNA(vlookup($A22,Regional!$A$5:$I$30,9,FALSE)),0,(vlookup($A22,Regional!$A$5:$I$30,9,FALSE)))</f>
        <v>0</v>
      </c>
      <c r="J22" s="29">
        <f>IF(ISNA(vlookup($A22,TT!$A$90:$H$114,8,FALSE)),0,(vlookup($A22,TT!$A$90:$H$114,8,FALSE)))</f>
        <v>0</v>
      </c>
      <c r="K22" s="29">
        <f>IF(ISNA(vlookup($A22,TT!$A$194:$H$214,8,FALSE)),0,(vlookup($A22,TT!$A$194:$H$214,8,FALSE)))</f>
        <v>0</v>
      </c>
      <c r="L22" s="29">
        <f>IF(ISNA(vlookup($A22,TT!$J$90:$Q$112,8,FALSE)),0,(vlookup($A22,TT!$J$90:$Q$112,8,FALSE)))</f>
        <v>0</v>
      </c>
      <c r="M22" s="29">
        <f>IF(ISNA(vlookup($A22,TT!$J$194:$Q$215,8,FALSE)),0,(vlookup($A22,TT!$J$194:$Q$215,8,FALSE)))</f>
        <v>0</v>
      </c>
      <c r="N22" s="30">
        <f>IF(ISNA(vlookup($A22,TT!$S$90:$Z$118,8,FALSE)),0,(vlookup($A22,TT!$S$90:$Z$118,8,FALSE)))</f>
        <v>598</v>
      </c>
      <c r="O22" s="30">
        <f>IF(ISNA(vlookup($A22,TT!$S$200:$Z$230,8,FALSE)),0,(vlookup($A22,TT!$S$200:$Z$230,8,FALSE)))</f>
        <v>650</v>
      </c>
      <c r="P22" s="32">
        <v>0.0</v>
      </c>
      <c r="Q22" s="32">
        <v>0.0</v>
      </c>
      <c r="R22" s="32">
        <v>0.0</v>
      </c>
      <c r="S22" s="32">
        <v>0.0</v>
      </c>
      <c r="T22" s="32"/>
      <c r="U22" s="32"/>
      <c r="V22" s="47"/>
      <c r="W22" s="47"/>
      <c r="X22" s="47"/>
      <c r="Y22" s="47"/>
      <c r="Z22" s="47"/>
      <c r="AA22" s="47"/>
      <c r="AB22" s="47"/>
      <c r="AC22" s="34"/>
      <c r="AD22" s="48"/>
      <c r="AE22" s="48"/>
      <c r="AF22" s="49"/>
      <c r="AG22" s="49"/>
      <c r="AH22" s="36">
        <v>0.0</v>
      </c>
      <c r="AI22" s="36">
        <v>0.0</v>
      </c>
      <c r="AJ22" s="37">
        <f t="shared" si="3"/>
        <v>650</v>
      </c>
      <c r="AK22" s="38">
        <f t="shared" si="4"/>
        <v>598</v>
      </c>
      <c r="AL22" s="38">
        <f t="shared" si="5"/>
        <v>0</v>
      </c>
      <c r="AM22" s="38">
        <f t="shared" si="6"/>
        <v>0</v>
      </c>
      <c r="AN22" s="39">
        <f t="shared" si="7"/>
        <v>1248</v>
      </c>
      <c r="AO22" s="40"/>
    </row>
    <row r="23" ht="15.75" customHeight="1">
      <c r="A23" s="24" t="str">
        <f t="shared" si="1"/>
        <v>EmilyHowell</v>
      </c>
      <c r="B23" s="25">
        <f t="shared" si="2"/>
        <v>21</v>
      </c>
      <c r="C23" s="26" t="s">
        <v>94</v>
      </c>
      <c r="D23" s="26" t="s">
        <v>95</v>
      </c>
      <c r="E23" s="24" t="s">
        <v>76</v>
      </c>
      <c r="F23" s="27" t="s">
        <v>46</v>
      </c>
      <c r="G23" s="28"/>
      <c r="H23" s="28"/>
      <c r="I23" s="28">
        <f>IF(ISNA(vlookup($A23,Regional!$A$5:$I$30,9,FALSE)),0,(vlookup($A23,Regional!$A$5:$I$30,9,FALSE)))</f>
        <v>0</v>
      </c>
      <c r="J23" s="29">
        <f>IF(ISNA(vlookup($A23,TT!$A$90:$H$114,8,FALSE)),0,(vlookup($A23,TT!$A$90:$H$114,8,FALSE)))</f>
        <v>0</v>
      </c>
      <c r="K23" s="29">
        <f>IF(ISNA(vlookup($A23,TT!$A$194:$H$214,8,FALSE)),0,(vlookup($A23,TT!$A$194:$H$214,8,FALSE)))</f>
        <v>0</v>
      </c>
      <c r="L23" s="29">
        <f>IF(ISNA(vlookup($A23,TT!$J$90:$Q$112,8,FALSE)),0,(vlookup($A23,TT!$J$90:$Q$112,8,FALSE)))</f>
        <v>0</v>
      </c>
      <c r="M23" s="29">
        <f>IF(ISNA(vlookup($A23,TT!$J$194:$Q$215,8,FALSE)),0,(vlookup($A23,TT!$J$194:$Q$215,8,FALSE)))</f>
        <v>0</v>
      </c>
      <c r="N23" s="30">
        <f>IF(ISNA(vlookup($A23,TT!$S$90:$Z$118,8,FALSE)),0,(vlookup($A23,TT!$S$90:$Z$118,8,FALSE)))</f>
        <v>0</v>
      </c>
      <c r="O23" s="30">
        <f>IF(ISNA(vlookup($A23,TT!$S$200:$Z$230,8,FALSE)),0,(vlookup($A23,TT!$S$200:$Z$230,8,FALSE)))</f>
        <v>0</v>
      </c>
      <c r="P23" s="32">
        <v>0.0</v>
      </c>
      <c r="Q23" s="32">
        <v>0.0</v>
      </c>
      <c r="R23" s="31">
        <v>580.34</v>
      </c>
      <c r="S23" s="31">
        <v>580.34</v>
      </c>
      <c r="T23" s="32"/>
      <c r="U23" s="32"/>
      <c r="V23" s="47"/>
      <c r="W23" s="47"/>
      <c r="X23" s="47"/>
      <c r="Y23" s="47"/>
      <c r="Z23" s="47"/>
      <c r="AA23" s="47"/>
      <c r="AB23" s="47"/>
      <c r="AC23" s="48"/>
      <c r="AD23" s="48"/>
      <c r="AE23" s="48"/>
      <c r="AF23" s="49"/>
      <c r="AG23" s="49"/>
      <c r="AH23" s="36">
        <v>0.0</v>
      </c>
      <c r="AI23" s="36">
        <v>0.0</v>
      </c>
      <c r="AJ23" s="37">
        <f t="shared" si="3"/>
        <v>580.34</v>
      </c>
      <c r="AK23" s="38">
        <f t="shared" si="4"/>
        <v>580.34</v>
      </c>
      <c r="AL23" s="38">
        <f t="shared" si="5"/>
        <v>0</v>
      </c>
      <c r="AM23" s="38">
        <f t="shared" si="6"/>
        <v>0</v>
      </c>
      <c r="AN23" s="39">
        <f t="shared" si="7"/>
        <v>1160.68</v>
      </c>
      <c r="AO23" s="58"/>
    </row>
    <row r="24" ht="15.75" customHeight="1">
      <c r="A24" s="24" t="str">
        <f t="shared" si="1"/>
        <v>LaurenKELLEY</v>
      </c>
      <c r="B24" s="25">
        <f t="shared" si="2"/>
        <v>22</v>
      </c>
      <c r="C24" s="41" t="s">
        <v>96</v>
      </c>
      <c r="D24" s="41" t="s">
        <v>97</v>
      </c>
      <c r="E24" s="24" t="s">
        <v>76</v>
      </c>
      <c r="F24" s="27" t="s">
        <v>50</v>
      </c>
      <c r="G24" s="28"/>
      <c r="H24" s="28"/>
      <c r="I24" s="28">
        <f>IF(ISNA(vlookup($A24,Regional!$A$5:$I$30,9,FALSE)),0,(vlookup($A24,Regional!$A$5:$I$30,9,FALSE)))</f>
        <v>0</v>
      </c>
      <c r="J24" s="29">
        <f>IF(ISNA(vlookup($A24,TT!$A$90:$H$114,8,FALSE)),0,(vlookup($A24,TT!$A$90:$H$114,8,FALSE)))</f>
        <v>122.65</v>
      </c>
      <c r="K24" s="29">
        <f>IF(ISNA(vlookup($A24,TT!$A$194:$H$214,8,FALSE)),0,(vlookup($A24,TT!$A$194:$H$214,8,FALSE)))</f>
        <v>0</v>
      </c>
      <c r="L24" s="29">
        <f>IF(ISNA(vlookup($A24,TT!$J$90:$Q$112,8,FALSE)),0,(vlookup($A24,TT!$J$90:$Q$112,8,FALSE)))</f>
        <v>238.98</v>
      </c>
      <c r="M24" s="29">
        <f>IF(ISNA(vlookup($A24,TT!$J$194:$Q$215,8,FALSE)),0,(vlookup($A24,TT!$J$194:$Q$215,8,FALSE)))</f>
        <v>259.76</v>
      </c>
      <c r="N24" s="30">
        <f>IF(ISNA(vlookup($A24,TT!$S$90:$Z$118,8,FALSE)),0,(vlookup($A24,TT!$S$90:$Z$118,8,FALSE)))</f>
        <v>282.3524952</v>
      </c>
      <c r="O24" s="30">
        <f>IF(ISNA(vlookup($A24,TT!$S$200:$Z$230,8,FALSE)),0,(vlookup($A24,TT!$S$200:$Z$230,8,FALSE)))</f>
        <v>362.6002908</v>
      </c>
      <c r="P24" s="42"/>
      <c r="Q24" s="42"/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50"/>
      <c r="AG24" s="50"/>
      <c r="AH24" s="36">
        <v>0.0</v>
      </c>
      <c r="AI24" s="36">
        <v>0.0</v>
      </c>
      <c r="AJ24" s="37">
        <f t="shared" si="3"/>
        <v>362.6002908</v>
      </c>
      <c r="AK24" s="38">
        <f t="shared" si="4"/>
        <v>282.3524952</v>
      </c>
      <c r="AL24" s="38">
        <f t="shared" si="5"/>
        <v>259.76</v>
      </c>
      <c r="AM24" s="38">
        <f t="shared" si="6"/>
        <v>238.98</v>
      </c>
      <c r="AN24" s="39">
        <f t="shared" si="7"/>
        <v>1143.692786</v>
      </c>
      <c r="AO24" s="54"/>
    </row>
    <row r="25" ht="15.75" customHeight="1">
      <c r="A25" s="24" t="str">
        <f t="shared" si="1"/>
        <v>ZoeHENDERSON</v>
      </c>
      <c r="B25" s="25">
        <f t="shared" si="2"/>
        <v>23</v>
      </c>
      <c r="C25" s="41" t="s">
        <v>44</v>
      </c>
      <c r="D25" s="41" t="s">
        <v>98</v>
      </c>
      <c r="E25" s="24" t="s">
        <v>43</v>
      </c>
      <c r="F25" s="27" t="s">
        <v>70</v>
      </c>
      <c r="G25" s="28"/>
      <c r="H25" s="28"/>
      <c r="I25" s="28">
        <f>IF(ISNA(vlookup($A25,Regional!$A$5:$I$30,9,FALSE)),0,(vlookup($A25,Regional!$A$5:$I$30,9,FALSE)))</f>
        <v>0</v>
      </c>
      <c r="J25" s="29">
        <f>IF(ISNA(vlookup($A25,TT!$A$90:$H$114,8,FALSE)),0,(vlookup($A25,TT!$A$90:$H$114,8,FALSE)))</f>
        <v>259.76</v>
      </c>
      <c r="K25" s="29">
        <f>IF(ISNA(vlookup($A25,TT!$A$194:$H$214,8,FALSE)),0,(vlookup($A25,TT!$A$194:$H$214,8,FALSE)))</f>
        <v>506.15</v>
      </c>
      <c r="L25" s="29">
        <f>IF(ISNA(vlookup($A25,TT!$J$90:$Q$112,8,FALSE)),0,(vlookup($A25,TT!$J$90:$Q$112,8,FALSE)))</f>
        <v>0</v>
      </c>
      <c r="M25" s="29">
        <f>IF(ISNA(vlookup($A25,TT!$J$194:$Q$215,8,FALSE)),0,(vlookup($A25,TT!$J$194:$Q$215,8,FALSE)))</f>
        <v>0</v>
      </c>
      <c r="N25" s="30">
        <f>IF(ISNA(vlookup($A25,TT!$S$90:$Z$118,8,FALSE)),0,(vlookup($A25,TT!$S$90:$Z$118,8,FALSE)))</f>
        <v>171.2058476</v>
      </c>
      <c r="O25" s="30">
        <f>IF(ISNA(vlookup($A25,TT!$S$200:$Z$230,8,FALSE)),0,(vlookup($A25,TT!$S$200:$Z$230,8,FALSE)))</f>
        <v>186.0933126</v>
      </c>
      <c r="P25" s="32"/>
      <c r="Q25" s="32"/>
      <c r="R25" s="32"/>
      <c r="S25" s="32"/>
      <c r="T25" s="32"/>
      <c r="U25" s="32"/>
      <c r="V25" s="47"/>
      <c r="W25" s="47"/>
      <c r="X25" s="47"/>
      <c r="Y25" s="47"/>
      <c r="Z25" s="47"/>
      <c r="AA25" s="47"/>
      <c r="AB25" s="47"/>
      <c r="AC25" s="48"/>
      <c r="AD25" s="48"/>
      <c r="AE25" s="48"/>
      <c r="AF25" s="49"/>
      <c r="AG25" s="49"/>
      <c r="AH25" s="36">
        <v>0.0</v>
      </c>
      <c r="AI25" s="36">
        <v>0.0</v>
      </c>
      <c r="AJ25" s="37">
        <f t="shared" si="3"/>
        <v>506.15</v>
      </c>
      <c r="AK25" s="38">
        <f t="shared" si="4"/>
        <v>259.76</v>
      </c>
      <c r="AL25" s="38">
        <f t="shared" si="5"/>
        <v>186.0933126</v>
      </c>
      <c r="AM25" s="38">
        <f t="shared" si="6"/>
        <v>171.2058476</v>
      </c>
      <c r="AN25" s="39">
        <f t="shared" si="7"/>
        <v>1123.20916</v>
      </c>
      <c r="AO25" s="54"/>
    </row>
    <row r="26" ht="15.75" customHeight="1">
      <c r="A26" s="24" t="str">
        <f t="shared" si="1"/>
        <v>SageBOOTH</v>
      </c>
      <c r="B26" s="25">
        <f t="shared" si="2"/>
        <v>24</v>
      </c>
      <c r="C26" s="41" t="s">
        <v>99</v>
      </c>
      <c r="D26" s="41" t="s">
        <v>100</v>
      </c>
      <c r="E26" s="24" t="s">
        <v>43</v>
      </c>
      <c r="F26" s="27" t="s">
        <v>70</v>
      </c>
      <c r="G26" s="28"/>
      <c r="H26" s="28"/>
      <c r="I26" s="28">
        <f>IF(ISNA(vlookup($A26,Regional!$A$5:$I$30,9,FALSE)),0,(vlookup($A26,Regional!$A$5:$I$30,9,FALSE)))</f>
        <v>0</v>
      </c>
      <c r="J26" s="29">
        <f>IF(ISNA(vlookup($A26,TT!$A$90:$H$114,8,FALSE)),0,(vlookup($A26,TT!$A$90:$H$114,8,FALSE)))</f>
        <v>157.51</v>
      </c>
      <c r="K26" s="29">
        <f>IF(ISNA(vlookup($A26,TT!$A$194:$H$214,8,FALSE)),0,(vlookup($A26,TT!$A$194:$H$214,8,FALSE)))</f>
        <v>219.86</v>
      </c>
      <c r="L26" s="29">
        <f>IF(ISNA(vlookup($A26,TT!$J$90:$Q$112,8,FALSE)),0,(vlookup($A26,TT!$J$90:$Q$112,8,FALSE)))</f>
        <v>282.35</v>
      </c>
      <c r="M26" s="29">
        <f>IF(ISNA(vlookup($A26,TT!$J$194:$Q$215,8,FALSE)),0,(vlookup($A26,TT!$J$194:$Q$215,8,FALSE)))</f>
        <v>333.59</v>
      </c>
      <c r="N26" s="30">
        <f>IF(ISNA(vlookup($A26,TT!$S$90:$Z$118,8,FALSE)),0,(vlookup($A26,TT!$S$90:$Z$118,8,FALSE)))</f>
        <v>112.8386108</v>
      </c>
      <c r="O26" s="30">
        <f>IF(ISNA(vlookup($A26,TT!$S$200:$Z$230,8,FALSE)),0,(vlookup($A26,TT!$S$200:$Z$230,8,FALSE)))</f>
        <v>144.9086294</v>
      </c>
      <c r="P26" s="42"/>
      <c r="Q26" s="42"/>
      <c r="R26" s="42"/>
      <c r="S26" s="42"/>
      <c r="T26" s="42"/>
      <c r="U26" s="42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50"/>
      <c r="AG26" s="50"/>
      <c r="AH26" s="36">
        <v>0.0</v>
      </c>
      <c r="AI26" s="36">
        <v>0.0</v>
      </c>
      <c r="AJ26" s="37">
        <f t="shared" si="3"/>
        <v>333.59</v>
      </c>
      <c r="AK26" s="38">
        <f t="shared" si="4"/>
        <v>282.35</v>
      </c>
      <c r="AL26" s="38">
        <f t="shared" si="5"/>
        <v>219.86</v>
      </c>
      <c r="AM26" s="38">
        <f t="shared" si="6"/>
        <v>157.51</v>
      </c>
      <c r="AN26" s="39">
        <f t="shared" si="7"/>
        <v>993.31</v>
      </c>
      <c r="AO26" s="24"/>
    </row>
    <row r="27" ht="15.75" customHeight="1">
      <c r="A27" s="24" t="str">
        <f t="shared" si="1"/>
        <v>PoppyCLEMENSON</v>
      </c>
      <c r="B27" s="25">
        <f t="shared" si="2"/>
        <v>25</v>
      </c>
      <c r="C27" s="41" t="s">
        <v>101</v>
      </c>
      <c r="D27" s="41" t="s">
        <v>102</v>
      </c>
      <c r="E27" s="24" t="s">
        <v>43</v>
      </c>
      <c r="F27" s="27" t="s">
        <v>70</v>
      </c>
      <c r="G27" s="28"/>
      <c r="H27" s="28"/>
      <c r="I27" s="28">
        <f>IF(ISNA(vlookup($A27,Regional!$A$5:$I$30,9,FALSE)),0,(vlookup($A27,Regional!$A$5:$I$30,9,FALSE)))</f>
        <v>0</v>
      </c>
      <c r="J27" s="29">
        <f>IF(ISNA(vlookup($A27,TT!$A$90:$H$114,8,FALSE)),0,(vlookup($A27,TT!$A$90:$H$114,8,FALSE)))</f>
        <v>506.15</v>
      </c>
      <c r="K27" s="29">
        <f>IF(ISNA(vlookup($A27,TT!$A$194:$H$214,8,FALSE)),0,(vlookup($A27,TT!$A$194:$H$214,8,FALSE)))</f>
        <v>0</v>
      </c>
      <c r="L27" s="29">
        <f>IF(ISNA(vlookup($A27,TT!$J$90:$Q$112,8,FALSE)),0,(vlookup($A27,TT!$J$90:$Q$112,8,FALSE)))</f>
        <v>0</v>
      </c>
      <c r="M27" s="29">
        <f>IF(ISNA(vlookup($A27,TT!$J$194:$Q$215,8,FALSE)),0,(vlookup($A27,TT!$J$194:$Q$215,8,FALSE)))</f>
        <v>0</v>
      </c>
      <c r="N27" s="30">
        <f>IF(ISNA(vlookup($A27,TT!$S$90:$Z$118,8,FALSE)),0,(vlookup($A27,TT!$S$90:$Z$118,8,FALSE)))</f>
        <v>394.1307509</v>
      </c>
      <c r="O27" s="30">
        <f>IF(ISNA(vlookup($A27,TT!$S$200:$Z$230,8,FALSE)),0,(vlookup($A27,TT!$S$200:$Z$230,8,FALSE)))</f>
        <v>74.36984351</v>
      </c>
      <c r="P27" s="32"/>
      <c r="Q27" s="32"/>
      <c r="R27" s="32"/>
      <c r="S27" s="32"/>
      <c r="T27" s="32"/>
      <c r="U27" s="32"/>
      <c r="V27" s="47"/>
      <c r="W27" s="47"/>
      <c r="X27" s="47"/>
      <c r="Y27" s="47"/>
      <c r="Z27" s="47"/>
      <c r="AA27" s="47"/>
      <c r="AB27" s="47"/>
      <c r="AC27" s="48"/>
      <c r="AD27" s="48"/>
      <c r="AE27" s="48"/>
      <c r="AF27" s="49"/>
      <c r="AG27" s="49"/>
      <c r="AH27" s="36">
        <v>0.0</v>
      </c>
      <c r="AI27" s="36">
        <v>0.0</v>
      </c>
      <c r="AJ27" s="37">
        <f t="shared" si="3"/>
        <v>506.15</v>
      </c>
      <c r="AK27" s="38">
        <f t="shared" si="4"/>
        <v>394.1307509</v>
      </c>
      <c r="AL27" s="38">
        <f t="shared" si="5"/>
        <v>74.36984351</v>
      </c>
      <c r="AM27" s="38">
        <f t="shared" si="6"/>
        <v>0</v>
      </c>
      <c r="AN27" s="39">
        <f t="shared" si="7"/>
        <v>974.6505944</v>
      </c>
      <c r="AO27" s="54"/>
    </row>
    <row r="28" ht="15.75" customHeight="1">
      <c r="A28" s="24" t="str">
        <f t="shared" si="1"/>
        <v>AnnikaRoberts</v>
      </c>
      <c r="B28" s="25">
        <f t="shared" si="2"/>
        <v>26</v>
      </c>
      <c r="C28" s="41" t="s">
        <v>103</v>
      </c>
      <c r="D28" s="41" t="s">
        <v>104</v>
      </c>
      <c r="E28" s="24" t="s">
        <v>49</v>
      </c>
      <c r="F28" s="27" t="s">
        <v>50</v>
      </c>
      <c r="G28" s="28"/>
      <c r="H28" s="28"/>
      <c r="I28" s="28">
        <f>IF(ISNA(vlookup($A28,Regional!$A$5:$I$30,9,FALSE)),0,(vlookup($A28,Regional!$A$5:$I$30,9,FALSE)))</f>
        <v>0</v>
      </c>
      <c r="J28" s="29">
        <f>IF(ISNA(vlookup($A28,TT!$A$90:$H$114,8,FALSE)),0,(vlookup($A28,TT!$A$90:$H$114,8,FALSE)))</f>
        <v>0</v>
      </c>
      <c r="K28" s="29">
        <f>IF(ISNA(vlookup($A28,TT!$A$194:$H$214,8,FALSE)),0,(vlookup($A28,TT!$A$194:$H$214,8,FALSE)))</f>
        <v>0</v>
      </c>
      <c r="L28" s="29">
        <f>IF(ISNA(vlookup($A28,TT!$J$90:$Q$112,8,FALSE)),0,(vlookup($A28,TT!$J$90:$Q$112,8,FALSE)))</f>
        <v>465.66</v>
      </c>
      <c r="M28" s="29">
        <f>IF(ISNA(vlookup($A28,TT!$J$194:$Q$215,8,FALSE)),0,(vlookup($A28,TT!$J$194:$Q$215,8,FALSE)))</f>
        <v>171.21</v>
      </c>
      <c r="N28" s="30">
        <f>IF(ISNA(vlookup($A28,TT!$S$90:$Z$118,8,FALSE)),0,(vlookup($A28,TT!$S$90:$Z$118,8,FALSE)))</f>
        <v>186.0933126</v>
      </c>
      <c r="O28" s="30">
        <f>IF(ISNA(vlookup($A28,TT!$S$200:$Z$230,8,FALSE)),0,(vlookup($A28,TT!$S$200:$Z$230,8,FALSE)))</f>
        <v>68.42025603</v>
      </c>
      <c r="P28" s="32"/>
      <c r="Q28" s="32"/>
      <c r="R28" s="32"/>
      <c r="S28" s="32"/>
      <c r="T28" s="32"/>
      <c r="U28" s="32"/>
      <c r="V28" s="47"/>
      <c r="W28" s="47"/>
      <c r="X28" s="47"/>
      <c r="Y28" s="47"/>
      <c r="Z28" s="47"/>
      <c r="AA28" s="47"/>
      <c r="AB28" s="47"/>
      <c r="AC28" s="34"/>
      <c r="AD28" s="48"/>
      <c r="AE28" s="48"/>
      <c r="AF28" s="49"/>
      <c r="AG28" s="49"/>
      <c r="AH28" s="36">
        <v>0.0</v>
      </c>
      <c r="AI28" s="36">
        <v>0.0</v>
      </c>
      <c r="AJ28" s="37">
        <f t="shared" si="3"/>
        <v>465.66</v>
      </c>
      <c r="AK28" s="38">
        <f t="shared" si="4"/>
        <v>186.0933126</v>
      </c>
      <c r="AL28" s="38">
        <f t="shared" si="5"/>
        <v>171.21</v>
      </c>
      <c r="AM28" s="38">
        <f t="shared" si="6"/>
        <v>68.42025603</v>
      </c>
      <c r="AN28" s="39">
        <f t="shared" si="7"/>
        <v>891.3835687</v>
      </c>
      <c r="AO28" s="54"/>
    </row>
    <row r="29" ht="15.75" customHeight="1">
      <c r="A29" s="24" t="str">
        <f t="shared" si="1"/>
        <v>LexyBannister</v>
      </c>
      <c r="B29" s="25">
        <f t="shared" si="2"/>
        <v>27</v>
      </c>
      <c r="C29" s="41" t="s">
        <v>105</v>
      </c>
      <c r="D29" s="26" t="s">
        <v>106</v>
      </c>
      <c r="E29" s="24" t="s">
        <v>43</v>
      </c>
      <c r="F29" s="27" t="s">
        <v>46</v>
      </c>
      <c r="G29" s="28"/>
      <c r="H29" s="28"/>
      <c r="I29" s="28">
        <f>IF(ISNA(vlookup($A29,Regional!$A$5:$I$30,9,FALSE)),0,(vlookup($A29,Regional!$A$5:$I$30,9,FALSE)))</f>
        <v>0</v>
      </c>
      <c r="J29" s="29">
        <f>IF(ISNA(vlookup($A29,TT!$A$90:$H$114,8,FALSE)),0,(vlookup($A29,TT!$A$90:$H$114,8,FALSE)))</f>
        <v>0</v>
      </c>
      <c r="K29" s="29">
        <f>IF(ISNA(vlookup($A29,TT!$A$194:$H$214,8,FALSE)),0,(vlookup($A29,TT!$A$194:$H$214,8,FALSE)))</f>
        <v>0</v>
      </c>
      <c r="L29" s="29">
        <f>IF(ISNA(vlookup($A29,TT!$J$90:$Q$112,8,FALSE)),0,(vlookup($A29,TT!$J$90:$Q$112,8,FALSE)))</f>
        <v>0</v>
      </c>
      <c r="M29" s="29">
        <f>IF(ISNA(vlookup($A29,TT!$J$194:$Q$215,8,FALSE)),0,(vlookup($A29,TT!$J$194:$Q$215,8,FALSE)))</f>
        <v>0</v>
      </c>
      <c r="N29" s="30">
        <f>IF(ISNA(vlookup($A29,TT!$S$90:$Z$118,8,FALSE)),0,(vlookup($A29,TT!$S$90:$Z$118,8,FALSE)))</f>
        <v>362.6002908</v>
      </c>
      <c r="O29" s="30">
        <f>IF(ISNA(vlookup($A29,TT!$S$200:$Z$230,8,FALSE)),0,(vlookup($A29,TT!$S$200:$Z$230,8,FALSE)))</f>
        <v>506.1472</v>
      </c>
      <c r="P29" s="32">
        <v>0.0</v>
      </c>
      <c r="Q29" s="32">
        <v>0.0</v>
      </c>
      <c r="R29" s="32">
        <v>0.0</v>
      </c>
      <c r="S29" s="32">
        <v>0.0</v>
      </c>
      <c r="T29" s="32"/>
      <c r="U29" s="32"/>
      <c r="V29" s="47"/>
      <c r="W29" s="47"/>
      <c r="X29" s="47"/>
      <c r="Y29" s="47"/>
      <c r="Z29" s="47"/>
      <c r="AA29" s="47"/>
      <c r="AB29" s="47"/>
      <c r="AC29" s="34"/>
      <c r="AD29" s="48"/>
      <c r="AE29" s="48"/>
      <c r="AF29" s="49"/>
      <c r="AG29" s="49"/>
      <c r="AH29" s="36">
        <v>0.0</v>
      </c>
      <c r="AI29" s="36">
        <v>0.0</v>
      </c>
      <c r="AJ29" s="37">
        <f t="shared" si="3"/>
        <v>506.1472</v>
      </c>
      <c r="AK29" s="38">
        <f t="shared" si="4"/>
        <v>362.6002908</v>
      </c>
      <c r="AL29" s="38">
        <f t="shared" si="5"/>
        <v>0</v>
      </c>
      <c r="AM29" s="38">
        <f t="shared" si="6"/>
        <v>0</v>
      </c>
      <c r="AN29" s="39">
        <f t="shared" si="7"/>
        <v>868.7474908</v>
      </c>
      <c r="AO29" s="24"/>
    </row>
    <row r="30" ht="15.75" customHeight="1">
      <c r="A30" s="24" t="str">
        <f t="shared" si="1"/>
        <v>EmmaSCHOLEFIELD</v>
      </c>
      <c r="B30" s="25">
        <f t="shared" si="2"/>
        <v>28</v>
      </c>
      <c r="C30" s="41" t="s">
        <v>54</v>
      </c>
      <c r="D30" s="41" t="s">
        <v>107</v>
      </c>
      <c r="E30" s="24" t="s">
        <v>108</v>
      </c>
      <c r="F30" s="27" t="s">
        <v>46</v>
      </c>
      <c r="G30" s="28"/>
      <c r="H30" s="28"/>
      <c r="I30" s="28">
        <f>IF(ISNA(vlookup($A30,Regional!$A$5:$I$30,9,FALSE)),0,(vlookup($A30,Regional!$A$5:$I$30,9,FALSE)))</f>
        <v>0</v>
      </c>
      <c r="J30" s="29">
        <f>IF(ISNA(vlookup($A30,TT!$A$90:$H$114,8,FALSE)),0,(vlookup($A30,TT!$A$90:$H$114,8,FALSE)))</f>
        <v>0</v>
      </c>
      <c r="K30" s="29">
        <f>IF(ISNA(vlookup($A30,TT!$A$194:$H$214,8,FALSE)),0,(vlookup($A30,TT!$A$194:$H$214,8,FALSE)))</f>
        <v>0</v>
      </c>
      <c r="L30" s="29">
        <f>IF(ISNA(vlookup($A30,TT!$J$90:$Q$112,8,FALSE)),0,(vlookup($A30,TT!$J$90:$Q$112,8,FALSE)))</f>
        <v>428.4</v>
      </c>
      <c r="M30" s="29">
        <f>IF(ISNA(vlookup($A30,TT!$J$194:$Q$215,8,FALSE)),0,(vlookup($A30,TT!$J$194:$Q$215,8,FALSE)))</f>
        <v>394.13</v>
      </c>
      <c r="N30" s="30">
        <f>IF(ISNA(vlookup($A30,TT!$S$90:$Z$118,8,FALSE)),0,(vlookup($A30,TT!$S$90:$Z$118,8,FALSE)))</f>
        <v>0</v>
      </c>
      <c r="O30" s="30">
        <f>IF(ISNA(vlookup($A30,TT!$S$200:$Z$230,8,FALSE)),0,(vlookup($A30,TT!$S$200:$Z$230,8,FALSE)))</f>
        <v>0</v>
      </c>
      <c r="P30" s="32"/>
      <c r="Q30" s="32"/>
      <c r="R30" s="32"/>
      <c r="S30" s="32"/>
      <c r="T30" s="32"/>
      <c r="U30" s="32"/>
      <c r="V30" s="47"/>
      <c r="W30" s="47"/>
      <c r="X30" s="47"/>
      <c r="Y30" s="47"/>
      <c r="Z30" s="47"/>
      <c r="AA30" s="47"/>
      <c r="AB30" s="47"/>
      <c r="AC30" s="34"/>
      <c r="AD30" s="48"/>
      <c r="AE30" s="48"/>
      <c r="AF30" s="49"/>
      <c r="AG30" s="49"/>
      <c r="AH30" s="36">
        <v>0.0</v>
      </c>
      <c r="AI30" s="36">
        <v>0.0</v>
      </c>
      <c r="AJ30" s="37">
        <f t="shared" si="3"/>
        <v>428.4</v>
      </c>
      <c r="AK30" s="38">
        <f t="shared" si="4"/>
        <v>394.13</v>
      </c>
      <c r="AL30" s="38">
        <f t="shared" si="5"/>
        <v>0</v>
      </c>
      <c r="AM30" s="38">
        <f t="shared" si="6"/>
        <v>0</v>
      </c>
      <c r="AN30" s="39">
        <f t="shared" si="7"/>
        <v>822.53</v>
      </c>
      <c r="AO30" s="40"/>
    </row>
    <row r="31" ht="15.75" customHeight="1">
      <c r="A31" s="24" t="str">
        <f t="shared" si="1"/>
        <v>MirandaHELVOIGT</v>
      </c>
      <c r="B31" s="25">
        <f t="shared" si="2"/>
        <v>29</v>
      </c>
      <c r="C31" s="41" t="s">
        <v>109</v>
      </c>
      <c r="D31" s="41" t="s">
        <v>110</v>
      </c>
      <c r="E31" s="24" t="s">
        <v>87</v>
      </c>
      <c r="F31" s="27" t="s">
        <v>50</v>
      </c>
      <c r="G31" s="28"/>
      <c r="H31" s="28"/>
      <c r="I31" s="28">
        <f>IF(ISNA(vlookup($A31,Regional!$A$5:$I$30,9,FALSE)),0,(vlookup($A31,Regional!$A$5:$I$30,9,FALSE)))</f>
        <v>0</v>
      </c>
      <c r="J31" s="29">
        <f>IF(ISNA(vlookup($A31,TT!$A$90:$H$114,8,FALSE)),0,(vlookup($A31,TT!$A$90:$H$114,8,FALSE)))</f>
        <v>0</v>
      </c>
      <c r="K31" s="29">
        <f>IF(ISNA(vlookup($A31,TT!$A$194:$H$214,8,FALSE)),0,(vlookup($A31,TT!$A$194:$H$214,8,FALSE)))</f>
        <v>0</v>
      </c>
      <c r="L31" s="29">
        <f>IF(ISNA(vlookup($A31,TT!$J$90:$Q$112,8,FALSE)),0,(vlookup($A31,TT!$J$90:$Q$112,8,FALSE)))</f>
        <v>333.59</v>
      </c>
      <c r="M31" s="29">
        <f>IF(ISNA(vlookup($A31,TT!$J$194:$Q$215,8,FALSE)),0,(vlookup($A31,TT!$J$194:$Q$215,8,FALSE)))</f>
        <v>238.98</v>
      </c>
      <c r="N31" s="30">
        <f>IF(ISNA(vlookup($A31,TT!$S$90:$Z$118,8,FALSE)),0,(vlookup($A31,TT!$S$90:$Z$118,8,FALSE)))</f>
        <v>95.50660021</v>
      </c>
      <c r="O31" s="30">
        <f>IF(ISNA(vlookup($A31,TT!$S$200:$Z$230,8,FALSE)),0,(vlookup($A31,TT!$S$200:$Z$230,8,FALSE)))</f>
        <v>122.650664</v>
      </c>
      <c r="P31" s="32">
        <v>0.0</v>
      </c>
      <c r="Q31" s="32">
        <v>0.0</v>
      </c>
      <c r="R31" s="32">
        <v>0.0</v>
      </c>
      <c r="S31" s="32">
        <v>0.0</v>
      </c>
      <c r="T31" s="32"/>
      <c r="U31" s="32"/>
      <c r="V31" s="47"/>
      <c r="W31" s="47"/>
      <c r="X31" s="47"/>
      <c r="Y31" s="47"/>
      <c r="Z31" s="47"/>
      <c r="AA31" s="47"/>
      <c r="AB31" s="47"/>
      <c r="AC31" s="34"/>
      <c r="AD31" s="48"/>
      <c r="AE31" s="48"/>
      <c r="AF31" s="49"/>
      <c r="AG31" s="49"/>
      <c r="AH31" s="36">
        <v>0.0</v>
      </c>
      <c r="AI31" s="36">
        <v>0.0</v>
      </c>
      <c r="AJ31" s="37">
        <f t="shared" si="3"/>
        <v>333.59</v>
      </c>
      <c r="AK31" s="38">
        <f t="shared" si="4"/>
        <v>238.98</v>
      </c>
      <c r="AL31" s="38">
        <f t="shared" si="5"/>
        <v>122.650664</v>
      </c>
      <c r="AM31" s="38">
        <f t="shared" si="6"/>
        <v>95.50660021</v>
      </c>
      <c r="AN31" s="39">
        <f t="shared" si="7"/>
        <v>790.7272642</v>
      </c>
      <c r="AO31" s="40"/>
    </row>
    <row r="32" ht="15.75" customHeight="1">
      <c r="A32" s="24" t="str">
        <f t="shared" si="1"/>
        <v>BobbiWOODEN</v>
      </c>
      <c r="B32" s="25">
        <f t="shared" si="2"/>
        <v>30</v>
      </c>
      <c r="C32" s="41" t="s">
        <v>111</v>
      </c>
      <c r="D32" s="41" t="s">
        <v>112</v>
      </c>
      <c r="E32" s="24" t="s">
        <v>108</v>
      </c>
      <c r="F32" s="27" t="s">
        <v>50</v>
      </c>
      <c r="G32" s="28"/>
      <c r="H32" s="28"/>
      <c r="I32" s="28">
        <f>IF(ISNA(vlookup($A32,Regional!$A$5:$I$30,9,FALSE)),0,(vlookup($A32,Regional!$A$5:$I$30,9,FALSE)))</f>
        <v>0</v>
      </c>
      <c r="J32" s="29">
        <f>IF(ISNA(vlookup($A32,TT!$A$90:$H$114,8,FALSE)),0,(vlookup($A32,TT!$A$90:$H$114,8,FALSE)))</f>
        <v>112.84</v>
      </c>
      <c r="K32" s="29">
        <f>IF(ISNA(vlookup($A32,TT!$A$194:$H$214,8,FALSE)),0,(vlookup($A32,TT!$A$194:$H$214,8,FALSE)))</f>
        <v>394.13</v>
      </c>
      <c r="L32" s="29">
        <f>IF(ISNA(vlookup($A32,TT!$J$90:$Q$112,8,FALSE)),0,(vlookup($A32,TT!$J$90:$Q$112,8,FALSE)))</f>
        <v>0</v>
      </c>
      <c r="M32" s="29">
        <f>IF(ISNA(vlookup($A32,TT!$J$194:$Q$215,8,FALSE)),0,(vlookup($A32,TT!$J$194:$Q$215,8,FALSE)))</f>
        <v>0</v>
      </c>
      <c r="N32" s="30">
        <f>IF(ISNA(vlookup($A32,TT!$S$90:$Z$118,8,FALSE)),0,(vlookup($A32,TT!$S$90:$Z$118,8,FALSE)))</f>
        <v>157.5093798</v>
      </c>
      <c r="O32" s="30">
        <f>IF(ISNA(vlookup($A32,TT!$S$200:$Z$230,8,FALSE)),0,(vlookup($A32,TT!$S$200:$Z$230,8,FALSE)))</f>
        <v>112.8386108</v>
      </c>
      <c r="P32" s="59"/>
      <c r="Q32" s="59"/>
      <c r="R32" s="59"/>
      <c r="S32" s="59"/>
      <c r="T32" s="59"/>
      <c r="U32" s="59"/>
      <c r="V32" s="60"/>
      <c r="W32" s="60"/>
      <c r="X32" s="60"/>
      <c r="Y32" s="60"/>
      <c r="Z32" s="60"/>
      <c r="AA32" s="60"/>
      <c r="AB32" s="60"/>
      <c r="AC32" s="61"/>
      <c r="AD32" s="61"/>
      <c r="AE32" s="61"/>
      <c r="AF32" s="62"/>
      <c r="AG32" s="62"/>
      <c r="AH32" s="36">
        <v>0.0</v>
      </c>
      <c r="AI32" s="36">
        <v>0.0</v>
      </c>
      <c r="AJ32" s="37">
        <f t="shared" si="3"/>
        <v>394.13</v>
      </c>
      <c r="AK32" s="38">
        <f t="shared" si="4"/>
        <v>157.5093798</v>
      </c>
      <c r="AL32" s="38">
        <f t="shared" si="5"/>
        <v>112.84</v>
      </c>
      <c r="AM32" s="38">
        <f t="shared" si="6"/>
        <v>112.8386108</v>
      </c>
      <c r="AN32" s="39">
        <f t="shared" si="7"/>
        <v>777.3179907</v>
      </c>
      <c r="AO32" s="54"/>
    </row>
    <row r="33" ht="15.75" customHeight="1">
      <c r="A33" s="24" t="str">
        <f t="shared" si="1"/>
        <v>CharlieWEYMAN</v>
      </c>
      <c r="B33" s="25">
        <f t="shared" si="2"/>
        <v>31</v>
      </c>
      <c r="C33" s="41" t="s">
        <v>113</v>
      </c>
      <c r="D33" s="41" t="s">
        <v>114</v>
      </c>
      <c r="E33" s="24" t="s">
        <v>73</v>
      </c>
      <c r="F33" s="27" t="s">
        <v>50</v>
      </c>
      <c r="G33" s="28"/>
      <c r="H33" s="28"/>
      <c r="I33" s="28">
        <f>IF(ISNA(vlookup($A33,Regional!$A$5:$I$30,9,FALSE)),0,(vlookup($A33,Regional!$A$5:$I$30,9,FALSE)))</f>
        <v>0</v>
      </c>
      <c r="J33" s="29">
        <f>IF(ISNA(vlookup($A33,TT!$A$90:$H$114,8,FALSE)),0,(vlookup($A33,TT!$A$90:$H$114,8,FALSE)))</f>
        <v>133.32</v>
      </c>
      <c r="K33" s="29">
        <f>IF(ISNA(vlookup($A33,TT!$A$194:$H$214,8,FALSE)),0,(vlookup($A33,TT!$A$194:$H$214,8,FALSE)))</f>
        <v>171.21</v>
      </c>
      <c r="L33" s="29">
        <f>IF(ISNA(vlookup($A33,TT!$J$90:$Q$112,8,FALSE)),0,(vlookup($A33,TT!$J$90:$Q$112,8,FALSE)))</f>
        <v>259.76</v>
      </c>
      <c r="M33" s="29">
        <f>IF(ISNA(vlookup($A33,TT!$J$194:$Q$215,8,FALSE)),0,(vlookup($A33,TT!$J$194:$Q$215,8,FALSE)))</f>
        <v>157.51</v>
      </c>
      <c r="N33" s="30">
        <f>IF(ISNA(vlookup($A33,TT!$S$90:$Z$118,8,FALSE)),0,(vlookup($A33,TT!$S$90:$Z$118,8,FALSE)))</f>
        <v>0</v>
      </c>
      <c r="O33" s="30">
        <f>IF(ISNA(vlookup($A33,TT!$S$200:$Z$230,8,FALSE)),0,(vlookup($A33,TT!$S$200:$Z$230,8,FALSE)))</f>
        <v>0</v>
      </c>
      <c r="P33" s="32"/>
      <c r="Q33" s="32"/>
      <c r="R33" s="32"/>
      <c r="S33" s="32"/>
      <c r="T33" s="32"/>
      <c r="U33" s="32"/>
      <c r="V33" s="47"/>
      <c r="W33" s="47"/>
      <c r="X33" s="47"/>
      <c r="Y33" s="47"/>
      <c r="Z33" s="47"/>
      <c r="AA33" s="47"/>
      <c r="AB33" s="47"/>
      <c r="AC33" s="48"/>
      <c r="AD33" s="48"/>
      <c r="AE33" s="48"/>
      <c r="AF33" s="49"/>
      <c r="AG33" s="49"/>
      <c r="AH33" s="36">
        <v>0.0</v>
      </c>
      <c r="AI33" s="36">
        <v>0.0</v>
      </c>
      <c r="AJ33" s="37">
        <f t="shared" si="3"/>
        <v>259.76</v>
      </c>
      <c r="AK33" s="38">
        <f t="shared" si="4"/>
        <v>171.21</v>
      </c>
      <c r="AL33" s="38">
        <f t="shared" si="5"/>
        <v>157.51</v>
      </c>
      <c r="AM33" s="38">
        <f t="shared" si="6"/>
        <v>133.32</v>
      </c>
      <c r="AN33" s="39">
        <f t="shared" si="7"/>
        <v>721.8</v>
      </c>
      <c r="AO33" s="54"/>
    </row>
    <row r="34" ht="15.75" customHeight="1">
      <c r="A34" s="24" t="str">
        <f t="shared" si="1"/>
        <v>JuliaBALCHEN</v>
      </c>
      <c r="B34" s="25">
        <f t="shared" si="2"/>
        <v>32</v>
      </c>
      <c r="C34" s="41" t="s">
        <v>115</v>
      </c>
      <c r="D34" s="41" t="s">
        <v>116</v>
      </c>
      <c r="E34" s="24" t="s">
        <v>76</v>
      </c>
      <c r="F34" s="27" t="s">
        <v>50</v>
      </c>
      <c r="G34" s="28"/>
      <c r="H34" s="28"/>
      <c r="I34" s="28">
        <f>IF(ISNA(vlookup($A34,Regional!$A$5:$I$30,9,FALSE)),0,(vlookup($A34,Regional!$A$5:$I$30,9,FALSE)))</f>
        <v>0</v>
      </c>
      <c r="J34" s="29">
        <f>IF(ISNA(vlookup($A34,TT!$A$90:$H$114,8,FALSE)),0,(vlookup($A34,TT!$A$90:$H$114,8,FALSE)))</f>
        <v>550.16</v>
      </c>
      <c r="K34" s="29">
        <f>IF(ISNA(vlookup($A34,TT!$A$194:$H$214,8,FALSE)),0,(vlookup($A34,TT!$A$194:$H$214,8,FALSE)))</f>
        <v>133.32</v>
      </c>
      <c r="L34" s="29">
        <f>IF(ISNA(vlookup($A34,TT!$J$90:$Q$112,8,FALSE)),0,(vlookup($A34,TT!$J$90:$Q$112,8,FALSE)))</f>
        <v>0</v>
      </c>
      <c r="M34" s="29">
        <f>IF(ISNA(vlookup($A34,TT!$J$194:$Q$215,8,FALSE)),0,(vlookup($A34,TT!$J$194:$Q$215,8,FALSE)))</f>
        <v>0</v>
      </c>
      <c r="N34" s="30">
        <f>IF(ISNA(vlookup($A34,TT!$S$90:$Z$118,8,FALSE)),0,(vlookup($A34,TT!$S$90:$Z$118,8,FALSE)))</f>
        <v>0</v>
      </c>
      <c r="O34" s="30">
        <f>IF(ISNA(vlookup($A34,TT!$S$200:$Z$230,8,FALSE)),0,(vlookup($A34,TT!$S$200:$Z$230,8,FALSE)))</f>
        <v>0</v>
      </c>
      <c r="P34" s="32"/>
      <c r="Q34" s="32"/>
      <c r="R34" s="32"/>
      <c r="S34" s="32"/>
      <c r="T34" s="32"/>
      <c r="U34" s="32"/>
      <c r="V34" s="47"/>
      <c r="W34" s="47"/>
      <c r="X34" s="47"/>
      <c r="Y34" s="47"/>
      <c r="Z34" s="47"/>
      <c r="AA34" s="47"/>
      <c r="AB34" s="47"/>
      <c r="AC34" s="48"/>
      <c r="AD34" s="48"/>
      <c r="AE34" s="48"/>
      <c r="AF34" s="49"/>
      <c r="AG34" s="49"/>
      <c r="AH34" s="36">
        <v>0.0</v>
      </c>
      <c r="AI34" s="36">
        <v>0.0</v>
      </c>
      <c r="AJ34" s="37">
        <f t="shared" si="3"/>
        <v>550.16</v>
      </c>
      <c r="AK34" s="38">
        <f t="shared" si="4"/>
        <v>133.32</v>
      </c>
      <c r="AL34" s="38">
        <f t="shared" si="5"/>
        <v>0</v>
      </c>
      <c r="AM34" s="38">
        <f t="shared" si="6"/>
        <v>0</v>
      </c>
      <c r="AN34" s="39">
        <f t="shared" si="7"/>
        <v>683.48</v>
      </c>
      <c r="AO34" s="54"/>
    </row>
    <row r="35" ht="15.75" customHeight="1">
      <c r="A35" s="24" t="str">
        <f t="shared" si="1"/>
        <v>ZolaWENZLAWE</v>
      </c>
      <c r="B35" s="25">
        <f t="shared" si="2"/>
        <v>33</v>
      </c>
      <c r="C35" s="41" t="s">
        <v>117</v>
      </c>
      <c r="D35" s="41" t="s">
        <v>118</v>
      </c>
      <c r="E35" s="24" t="s">
        <v>73</v>
      </c>
      <c r="F35" s="27" t="s">
        <v>50</v>
      </c>
      <c r="G35" s="28"/>
      <c r="H35" s="28"/>
      <c r="I35" s="28">
        <f>IF(ISNA(vlookup($A35,Regional!$A$5:$I$30,9,FALSE)),0,(vlookup($A35,Regional!$A$5:$I$30,9,FALSE)))</f>
        <v>0</v>
      </c>
      <c r="J35" s="29">
        <f>IF(ISNA(vlookup($A35,TT!$A$90:$H$114,8,FALSE)),0,(vlookup($A35,TT!$A$90:$H$114,8,FALSE)))</f>
        <v>219.86</v>
      </c>
      <c r="K35" s="29">
        <f>IF(ISNA(vlookup($A35,TT!$A$194:$H$214,8,FALSE)),0,(vlookup($A35,TT!$A$194:$H$214,8,FALSE)))</f>
        <v>238.98</v>
      </c>
      <c r="L35" s="29">
        <f>IF(ISNA(vlookup($A35,TT!$J$90:$Q$112,8,FALSE)),0,(vlookup($A35,TT!$J$90:$Q$112,8,FALSE)))</f>
        <v>219.86</v>
      </c>
      <c r="M35" s="29">
        <f>IF(ISNA(vlookup($A35,TT!$J$194:$Q$215,8,FALSE)),0,(vlookup($A35,TT!$J$194:$Q$215,8,FALSE)))</f>
        <v>0</v>
      </c>
      <c r="N35" s="30">
        <f>IF(ISNA(vlookup($A35,TT!$S$90:$Z$118,8,FALSE)),0,(vlookup($A35,TT!$S$90:$Z$118,8,FALSE)))</f>
        <v>0</v>
      </c>
      <c r="O35" s="30">
        <f>IF(ISNA(vlookup($A35,TT!$S$200:$Z$230,8,FALSE)),0,(vlookup($A35,TT!$S$200:$Z$230,8,FALSE)))</f>
        <v>0</v>
      </c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4"/>
      <c r="AD35" s="44"/>
      <c r="AE35" s="44"/>
      <c r="AF35" s="50"/>
      <c r="AG35" s="50"/>
      <c r="AH35" s="36">
        <v>0.0</v>
      </c>
      <c r="AI35" s="36">
        <v>0.0</v>
      </c>
      <c r="AJ35" s="37">
        <f t="shared" si="3"/>
        <v>238.98</v>
      </c>
      <c r="AK35" s="38">
        <f t="shared" si="4"/>
        <v>219.86</v>
      </c>
      <c r="AL35" s="38">
        <f t="shared" si="5"/>
        <v>219.86</v>
      </c>
      <c r="AM35" s="38">
        <f t="shared" si="6"/>
        <v>0</v>
      </c>
      <c r="AN35" s="39">
        <f t="shared" si="7"/>
        <v>678.7</v>
      </c>
      <c r="AO35" s="40"/>
    </row>
    <row r="36" ht="15.75" customHeight="1">
      <c r="A36" s="24" t="str">
        <f t="shared" si="1"/>
        <v>KaiyaROBIN</v>
      </c>
      <c r="B36" s="25">
        <f t="shared" si="2"/>
        <v>34</v>
      </c>
      <c r="C36" s="41" t="s">
        <v>119</v>
      </c>
      <c r="D36" s="41" t="s">
        <v>120</v>
      </c>
      <c r="E36" s="24" t="s">
        <v>121</v>
      </c>
      <c r="F36" s="27" t="s">
        <v>50</v>
      </c>
      <c r="G36" s="28"/>
      <c r="H36" s="28"/>
      <c r="I36" s="28">
        <f>IF(ISNA(vlookup($A36,Regional!$A$5:$I$30,9,FALSE)),0,(vlookup($A36,Regional!$A$5:$I$30,9,FALSE)))</f>
        <v>0</v>
      </c>
      <c r="J36" s="29">
        <f>IF(ISNA(vlookup($A36,TT!$A$90:$H$114,8,FALSE)),0,(vlookup($A36,TT!$A$90:$H$114,8,FALSE)))</f>
        <v>144.91</v>
      </c>
      <c r="K36" s="29">
        <f>IF(ISNA(vlookup($A36,TT!$A$194:$H$214,8,FALSE)),0,(vlookup($A36,TT!$A$194:$H$214,8,FALSE)))</f>
        <v>157.51</v>
      </c>
      <c r="L36" s="29">
        <f>IF(ISNA(vlookup($A36,TT!$J$90:$Q$112,8,FALSE)),0,(vlookup($A36,TT!$J$90:$Q$112,8,FALSE)))</f>
        <v>157.51</v>
      </c>
      <c r="M36" s="29">
        <f>IF(ISNA(vlookup($A36,TT!$J$194:$Q$215,8,FALSE)),0,(vlookup($A36,TT!$J$194:$Q$215,8,FALSE)))</f>
        <v>202.28</v>
      </c>
      <c r="N36" s="30">
        <f>IF(ISNA(vlookup($A36,TT!$S$90:$Z$118,8,FALSE)),0,(vlookup($A36,TT!$S$90:$Z$118,8,FALSE)))</f>
        <v>133.3159391</v>
      </c>
      <c r="O36" s="30">
        <f>IF(ISNA(vlookup($A36,TT!$S$200:$Z$230,8,FALSE)),0,(vlookup($A36,TT!$S$200:$Z$230,8,FALSE)))</f>
        <v>87.8660722</v>
      </c>
      <c r="P36" s="32"/>
      <c r="Q36" s="32"/>
      <c r="R36" s="32"/>
      <c r="S36" s="32"/>
      <c r="T36" s="32"/>
      <c r="U36" s="32"/>
      <c r="V36" s="47"/>
      <c r="W36" s="47"/>
      <c r="X36" s="47"/>
      <c r="Y36" s="47"/>
      <c r="Z36" s="47"/>
      <c r="AA36" s="47"/>
      <c r="AB36" s="47"/>
      <c r="AC36" s="48"/>
      <c r="AD36" s="48"/>
      <c r="AE36" s="48"/>
      <c r="AF36" s="49"/>
      <c r="AG36" s="49"/>
      <c r="AH36" s="36">
        <v>0.0</v>
      </c>
      <c r="AI36" s="36">
        <v>0.0</v>
      </c>
      <c r="AJ36" s="37">
        <f t="shared" si="3"/>
        <v>202.28</v>
      </c>
      <c r="AK36" s="38">
        <f t="shared" si="4"/>
        <v>157.51</v>
      </c>
      <c r="AL36" s="38">
        <f t="shared" si="5"/>
        <v>157.51</v>
      </c>
      <c r="AM36" s="38">
        <f t="shared" si="6"/>
        <v>144.91</v>
      </c>
      <c r="AN36" s="39">
        <f t="shared" si="7"/>
        <v>662.21</v>
      </c>
      <c r="AO36" s="54"/>
    </row>
    <row r="37" ht="15.75" customHeight="1">
      <c r="A37" s="24" t="str">
        <f t="shared" si="1"/>
        <v>TessaPRETTO</v>
      </c>
      <c r="B37" s="25">
        <f t="shared" si="2"/>
        <v>35</v>
      </c>
      <c r="C37" s="41" t="s">
        <v>122</v>
      </c>
      <c r="D37" s="41" t="s">
        <v>123</v>
      </c>
      <c r="E37" s="24" t="s">
        <v>124</v>
      </c>
      <c r="F37" s="27" t="s">
        <v>46</v>
      </c>
      <c r="G37" s="28"/>
      <c r="H37" s="28"/>
      <c r="I37" s="28">
        <f>IF(ISNA(vlookup($A37,Regional!$A$5:$I$30,9,FALSE)),0,(vlookup($A37,Regional!$A$5:$I$30,9,FALSE)))</f>
        <v>0</v>
      </c>
      <c r="J37" s="29">
        <f>IF(ISNA(vlookup($A37,TT!$A$90:$H$114,8,FALSE)),0,(vlookup($A37,TT!$A$90:$H$114,8,FALSE)))</f>
        <v>87.87</v>
      </c>
      <c r="K37" s="29">
        <f>IF(ISNA(vlookup($A37,TT!$A$194:$H$214,8,FALSE)),0,(vlookup($A37,TT!$A$194:$H$214,8,FALSE)))</f>
        <v>186.09</v>
      </c>
      <c r="L37" s="29">
        <f>IF(ISNA(vlookup($A37,TT!$J$90:$Q$112,8,FALSE)),0,(vlookup($A37,TT!$J$90:$Q$112,8,FALSE)))</f>
        <v>171.21</v>
      </c>
      <c r="M37" s="29">
        <f>IF(ISNA(vlookup($A37,TT!$J$194:$Q$215,8,FALSE)),0,(vlookup($A37,TT!$J$194:$Q$215,8,FALSE)))</f>
        <v>186.09</v>
      </c>
      <c r="N37" s="30">
        <f>IF(ISNA(vlookup($A37,TT!$S$90:$Z$118,8,FALSE)),0,(vlookup($A37,TT!$S$90:$Z$118,8,FALSE)))</f>
        <v>103.811522</v>
      </c>
      <c r="O37" s="30">
        <f>IF(ISNA(vlookup($A37,TT!$S$200:$Z$230,8,FALSE)),0,(vlookup($A37,TT!$S$200:$Z$230,8,FALSE)))</f>
        <v>95.50660021</v>
      </c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4"/>
      <c r="AD37" s="44"/>
      <c r="AE37" s="44"/>
      <c r="AF37" s="50"/>
      <c r="AG37" s="50"/>
      <c r="AH37" s="36">
        <v>0.0</v>
      </c>
      <c r="AI37" s="36">
        <v>0.0</v>
      </c>
      <c r="AJ37" s="37">
        <f t="shared" si="3"/>
        <v>186.09</v>
      </c>
      <c r="AK37" s="38">
        <f t="shared" si="4"/>
        <v>186.09</v>
      </c>
      <c r="AL37" s="38">
        <f t="shared" si="5"/>
        <v>171.21</v>
      </c>
      <c r="AM37" s="38">
        <f t="shared" si="6"/>
        <v>103.811522</v>
      </c>
      <c r="AN37" s="39">
        <f t="shared" si="7"/>
        <v>647.201522</v>
      </c>
      <c r="AO37" s="54"/>
    </row>
    <row r="38" ht="15.75" customHeight="1">
      <c r="A38" s="24" t="str">
        <f t="shared" si="1"/>
        <v>LivTEITZEL</v>
      </c>
      <c r="B38" s="25">
        <f t="shared" si="2"/>
        <v>36</v>
      </c>
      <c r="C38" s="41" t="s">
        <v>125</v>
      </c>
      <c r="D38" s="26" t="s">
        <v>126</v>
      </c>
      <c r="E38" s="24" t="s">
        <v>76</v>
      </c>
      <c r="F38" s="27" t="s">
        <v>70</v>
      </c>
      <c r="G38" s="28"/>
      <c r="H38" s="28"/>
      <c r="I38" s="28">
        <f>IF(ISNA(vlookup($A38,Regional!$A$5:$I$30,9,FALSE)),0,(vlookup($A38,Regional!$A$5:$I$30,9,FALSE)))</f>
        <v>0</v>
      </c>
      <c r="J38" s="29">
        <f>IF(ISNA(vlookup($A38,TT!$A$90:$H$114,8,FALSE)),0,(vlookup($A38,TT!$A$90:$H$114,8,FALSE)))</f>
        <v>0</v>
      </c>
      <c r="K38" s="29">
        <f>IF(ISNA(vlookup($A38,TT!$A$194:$H$214,8,FALSE)),0,(vlookup($A38,TT!$A$194:$H$214,8,FALSE)))</f>
        <v>0</v>
      </c>
      <c r="L38" s="29">
        <f>IF(ISNA(vlookup($A38,TT!$J$90:$Q$112,8,FALSE)),0,(vlookup($A38,TT!$J$90:$Q$112,8,FALSE)))</f>
        <v>0</v>
      </c>
      <c r="M38" s="29">
        <f>IF(ISNA(vlookup($A38,TT!$J$194:$Q$215,8,FALSE)),0,(vlookup($A38,TT!$J$194:$Q$215,8,FALSE)))</f>
        <v>0</v>
      </c>
      <c r="N38" s="30">
        <f>IF(ISNA(vlookup($A38,TT!$S$90:$Z$118,8,FALSE)),0,(vlookup($A38,TT!$S$90:$Z$118,8,FALSE)))</f>
        <v>259.7642956</v>
      </c>
      <c r="O38" s="30">
        <f>IF(ISNA(vlookup($A38,TT!$S$200:$Z$230,8,FALSE)),0,(vlookup($A38,TT!$S$200:$Z$230,8,FALSE)))</f>
        <v>333.5922675</v>
      </c>
      <c r="P38" s="32">
        <v>0.0</v>
      </c>
      <c r="Q38" s="32">
        <v>0.0</v>
      </c>
      <c r="R38" s="32">
        <v>0.0</v>
      </c>
      <c r="S38" s="32">
        <v>0.0</v>
      </c>
      <c r="T38" s="32"/>
      <c r="U38" s="32"/>
      <c r="V38" s="47"/>
      <c r="W38" s="47"/>
      <c r="X38" s="47"/>
      <c r="Y38" s="47"/>
      <c r="Z38" s="47"/>
      <c r="AA38" s="47"/>
      <c r="AB38" s="47"/>
      <c r="AC38" s="34"/>
      <c r="AD38" s="48"/>
      <c r="AE38" s="48"/>
      <c r="AF38" s="49"/>
      <c r="AG38" s="49"/>
      <c r="AH38" s="36">
        <v>0.0</v>
      </c>
      <c r="AI38" s="36">
        <v>0.0</v>
      </c>
      <c r="AJ38" s="37">
        <f t="shared" si="3"/>
        <v>333.5922675</v>
      </c>
      <c r="AK38" s="38">
        <f t="shared" si="4"/>
        <v>259.7642956</v>
      </c>
      <c r="AL38" s="38">
        <f t="shared" si="5"/>
        <v>0</v>
      </c>
      <c r="AM38" s="38">
        <f t="shared" si="6"/>
        <v>0</v>
      </c>
      <c r="AN38" s="39">
        <f t="shared" si="7"/>
        <v>593.3565632</v>
      </c>
      <c r="AO38" s="54"/>
    </row>
    <row r="39" ht="15.75" customHeight="1">
      <c r="A39" s="24" t="str">
        <f t="shared" si="1"/>
        <v>FrancescaFARCAU</v>
      </c>
      <c r="B39" s="25">
        <f t="shared" si="2"/>
        <v>37</v>
      </c>
      <c r="C39" s="41" t="s">
        <v>127</v>
      </c>
      <c r="D39" s="26" t="s">
        <v>128</v>
      </c>
      <c r="E39" s="24" t="s">
        <v>129</v>
      </c>
      <c r="F39" s="27" t="s">
        <v>130</v>
      </c>
      <c r="G39" s="28"/>
      <c r="H39" s="28"/>
      <c r="I39" s="28">
        <f>IF(ISNA(vlookup($A39,Regional!$A$5:$I$30,9,FALSE)),0,(vlookup($A39,Regional!$A$5:$I$30,9,FALSE)))</f>
        <v>0</v>
      </c>
      <c r="J39" s="29">
        <f>IF(ISNA(vlookup($A39,TT!$A$90:$H$114,8,FALSE)),0,(vlookup($A39,TT!$A$90:$H$114,8,FALSE)))</f>
        <v>0</v>
      </c>
      <c r="K39" s="29">
        <f>IF(ISNA(vlookup($A39,TT!$A$194:$H$214,8,FALSE)),0,(vlookup($A39,TT!$A$194:$H$214,8,FALSE)))</f>
        <v>0</v>
      </c>
      <c r="L39" s="29">
        <f>IF(ISNA(vlookup($A39,TT!$J$90:$Q$112,8,FALSE)),0,(vlookup($A39,TT!$J$90:$Q$112,8,FALSE)))</f>
        <v>0</v>
      </c>
      <c r="M39" s="29">
        <f>IF(ISNA(vlookup($A39,TT!$J$194:$Q$215,8,FALSE)),0,(vlookup($A39,TT!$J$194:$Q$215,8,FALSE)))</f>
        <v>0</v>
      </c>
      <c r="N39" s="30">
        <f>IF(ISNA(vlookup($A39,TT!$S$90:$Z$118,8,FALSE)),0,(vlookup($A39,TT!$S$90:$Z$118,8,FALSE)))</f>
        <v>306.9048861</v>
      </c>
      <c r="O39" s="30">
        <f>IF(ISNA(vlookup($A39,TT!$S$200:$Z$230,8,FALSE)),0,(vlookup($A39,TT!$S$200:$Z$230,8,FALSE)))</f>
        <v>259.7642956</v>
      </c>
      <c r="P39" s="32">
        <v>0.0</v>
      </c>
      <c r="Q39" s="32">
        <v>0.0</v>
      </c>
      <c r="R39" s="32">
        <v>0.0</v>
      </c>
      <c r="S39" s="32">
        <v>0.0</v>
      </c>
      <c r="T39" s="32"/>
      <c r="U39" s="32"/>
      <c r="V39" s="47"/>
      <c r="W39" s="47"/>
      <c r="X39" s="47"/>
      <c r="Y39" s="47"/>
      <c r="Z39" s="47"/>
      <c r="AA39" s="47"/>
      <c r="AB39" s="47"/>
      <c r="AC39" s="34"/>
      <c r="AD39" s="48"/>
      <c r="AE39" s="48"/>
      <c r="AF39" s="49"/>
      <c r="AG39" s="49"/>
      <c r="AH39" s="36">
        <v>0.0</v>
      </c>
      <c r="AI39" s="36">
        <v>0.0</v>
      </c>
      <c r="AJ39" s="37">
        <f t="shared" si="3"/>
        <v>306.9048861</v>
      </c>
      <c r="AK39" s="38">
        <f t="shared" si="4"/>
        <v>259.7642956</v>
      </c>
      <c r="AL39" s="38">
        <f t="shared" si="5"/>
        <v>0</v>
      </c>
      <c r="AM39" s="38">
        <f t="shared" si="6"/>
        <v>0</v>
      </c>
      <c r="AN39" s="39">
        <f t="shared" si="7"/>
        <v>566.6691818</v>
      </c>
      <c r="AO39" s="24"/>
    </row>
    <row r="40" ht="15.75" customHeight="1">
      <c r="A40" s="24" t="str">
        <f t="shared" si="1"/>
        <v>RileyPRENTICE</v>
      </c>
      <c r="B40" s="25">
        <f t="shared" si="2"/>
        <v>38</v>
      </c>
      <c r="C40" s="41" t="s">
        <v>131</v>
      </c>
      <c r="D40" s="41" t="s">
        <v>132</v>
      </c>
      <c r="E40" s="24" t="s">
        <v>133</v>
      </c>
      <c r="F40" s="27" t="s">
        <v>50</v>
      </c>
      <c r="G40" s="28"/>
      <c r="H40" s="28"/>
      <c r="I40" s="28">
        <f>IF(ISNA(vlookup($A40,Regional!$A$5:$I$30,9,FALSE)),0,(vlookup($A40,Regional!$A$5:$I$30,9,FALSE)))</f>
        <v>0</v>
      </c>
      <c r="J40" s="29">
        <f>IF(ISNA(vlookup($A40,TT!$A$90:$H$114,8,FALSE)),0,(vlookup($A40,TT!$A$90:$H$114,8,FALSE)))</f>
        <v>428.4</v>
      </c>
      <c r="K40" s="29">
        <f>IF(ISNA(vlookup($A40,TT!$A$194:$H$214,8,FALSE)),0,(vlookup($A40,TT!$A$194:$H$214,8,FALSE)))</f>
        <v>122.65</v>
      </c>
      <c r="L40" s="29">
        <f>IF(ISNA(vlookup($A40,TT!$J$90:$Q$112,8,FALSE)),0,(vlookup($A40,TT!$J$90:$Q$112,8,FALSE)))</f>
        <v>0</v>
      </c>
      <c r="M40" s="29">
        <f>IF(ISNA(vlookup($A40,TT!$J$194:$Q$215,8,FALSE)),0,(vlookup($A40,TT!$J$194:$Q$215,8,FALSE)))</f>
        <v>0</v>
      </c>
      <c r="N40" s="30">
        <f>IF(ISNA(vlookup($A40,TT!$S$90:$Z$118,8,FALSE)),0,(vlookup($A40,TT!$S$90:$Z$118,8,FALSE)))</f>
        <v>0</v>
      </c>
      <c r="O40" s="30">
        <f>IF(ISNA(vlookup($A40,TT!$S$200:$Z$230,8,FALSE)),0,(vlookup($A40,TT!$S$200:$Z$230,8,FALSE)))</f>
        <v>0</v>
      </c>
      <c r="P40" s="32"/>
      <c r="Q40" s="32"/>
      <c r="R40" s="32"/>
      <c r="S40" s="32"/>
      <c r="T40" s="32"/>
      <c r="U40" s="32"/>
      <c r="V40" s="47"/>
      <c r="W40" s="47"/>
      <c r="X40" s="47"/>
      <c r="Y40" s="47"/>
      <c r="Z40" s="47"/>
      <c r="AA40" s="47"/>
      <c r="AB40" s="47"/>
      <c r="AC40" s="48"/>
      <c r="AD40" s="48"/>
      <c r="AE40" s="48"/>
      <c r="AF40" s="49"/>
      <c r="AG40" s="49"/>
      <c r="AH40" s="36">
        <v>0.0</v>
      </c>
      <c r="AI40" s="36">
        <v>0.0</v>
      </c>
      <c r="AJ40" s="37">
        <f t="shared" si="3"/>
        <v>428.4</v>
      </c>
      <c r="AK40" s="38">
        <f t="shared" si="4"/>
        <v>122.65</v>
      </c>
      <c r="AL40" s="38">
        <f t="shared" si="5"/>
        <v>0</v>
      </c>
      <c r="AM40" s="38">
        <f t="shared" si="6"/>
        <v>0</v>
      </c>
      <c r="AN40" s="39">
        <f t="shared" si="7"/>
        <v>551.05</v>
      </c>
      <c r="AO40" s="54"/>
    </row>
    <row r="41" ht="15.75" customHeight="1">
      <c r="A41" s="24" t="str">
        <f t="shared" si="1"/>
        <v>ZyahHEALEY</v>
      </c>
      <c r="B41" s="25">
        <f t="shared" si="2"/>
        <v>39</v>
      </c>
      <c r="C41" s="41" t="s">
        <v>134</v>
      </c>
      <c r="D41" s="41" t="s">
        <v>135</v>
      </c>
      <c r="E41" s="24" t="s">
        <v>124</v>
      </c>
      <c r="F41" s="27" t="s">
        <v>70</v>
      </c>
      <c r="G41" s="28"/>
      <c r="H41" s="28"/>
      <c r="I41" s="28">
        <f>IF(ISNA(vlookup($A41,Regional!$A$5:$I$30,9,FALSE)),0,(vlookup($A41,Regional!$A$5:$I$30,9,FALSE)))</f>
        <v>0</v>
      </c>
      <c r="J41" s="29">
        <f>IF(ISNA(vlookup($A41,TT!$A$90:$H$114,8,FALSE)),0,(vlookup($A41,TT!$A$90:$H$114,8,FALSE)))</f>
        <v>95.51</v>
      </c>
      <c r="K41" s="29">
        <f>IF(ISNA(vlookup($A41,TT!$A$194:$H$214,8,FALSE)),0,(vlookup($A41,TT!$A$194:$H$214,8,FALSE)))</f>
        <v>0</v>
      </c>
      <c r="L41" s="29">
        <f>IF(ISNA(vlookup($A41,TT!$J$90:$Q$112,8,FALSE)),0,(vlookup($A41,TT!$J$90:$Q$112,8,FALSE)))</f>
        <v>144.91</v>
      </c>
      <c r="M41" s="29">
        <f>IF(ISNA(vlookup($A41,TT!$J$194:$Q$215,8,FALSE)),0,(vlookup($A41,TT!$J$194:$Q$215,8,FALSE)))</f>
        <v>219.86</v>
      </c>
      <c r="N41" s="30">
        <f>IF(ISNA(vlookup($A41,TT!$S$90:$Z$118,8,FALSE)),0,(vlookup($A41,TT!$S$90:$Z$118,8,FALSE)))</f>
        <v>87.8660722</v>
      </c>
      <c r="O41" s="30">
        <f>IF(ISNA(vlookup($A41,TT!$S$200:$Z$230,8,FALSE)),0,(vlookup($A41,TT!$S$200:$Z$230,8,FALSE)))</f>
        <v>80.83678642</v>
      </c>
      <c r="P41" s="32"/>
      <c r="Q41" s="32"/>
      <c r="R41" s="32"/>
      <c r="S41" s="32"/>
      <c r="T41" s="32"/>
      <c r="U41" s="32"/>
      <c r="V41" s="47"/>
      <c r="W41" s="47"/>
      <c r="X41" s="47"/>
      <c r="Y41" s="47"/>
      <c r="Z41" s="47"/>
      <c r="AA41" s="47"/>
      <c r="AB41" s="47"/>
      <c r="AC41" s="48"/>
      <c r="AD41" s="48"/>
      <c r="AE41" s="48"/>
      <c r="AF41" s="49"/>
      <c r="AG41" s="49"/>
      <c r="AH41" s="36">
        <v>0.0</v>
      </c>
      <c r="AI41" s="36">
        <v>0.0</v>
      </c>
      <c r="AJ41" s="37">
        <f t="shared" si="3"/>
        <v>219.86</v>
      </c>
      <c r="AK41" s="38">
        <f t="shared" si="4"/>
        <v>144.91</v>
      </c>
      <c r="AL41" s="38">
        <f t="shared" si="5"/>
        <v>95.51</v>
      </c>
      <c r="AM41" s="38">
        <f t="shared" si="6"/>
        <v>87.8660722</v>
      </c>
      <c r="AN41" s="39">
        <f t="shared" si="7"/>
        <v>548.1460722</v>
      </c>
      <c r="AO41" s="54"/>
    </row>
    <row r="42" ht="15.75" customHeight="1">
      <c r="A42" s="24" t="str">
        <f t="shared" si="1"/>
        <v>EllaSmyth</v>
      </c>
      <c r="B42" s="25">
        <f t="shared" si="2"/>
        <v>40</v>
      </c>
      <c r="C42" s="41" t="s">
        <v>51</v>
      </c>
      <c r="D42" s="26" t="s">
        <v>136</v>
      </c>
      <c r="E42" s="24" t="s">
        <v>137</v>
      </c>
      <c r="F42" s="27" t="s">
        <v>130</v>
      </c>
      <c r="G42" s="28"/>
      <c r="H42" s="28"/>
      <c r="I42" s="28">
        <f>IF(ISNA(vlookup($A42,Regional!$A$5:$I$30,9,FALSE)),0,(vlookup($A42,Regional!$A$5:$I$30,9,FALSE)))</f>
        <v>500</v>
      </c>
      <c r="J42" s="29">
        <f>IF(ISNA(vlookup($A42,TT!$A$90:$H$114,8,FALSE)),0,(vlookup($A42,TT!$A$90:$H$114,8,FALSE)))</f>
        <v>0</v>
      </c>
      <c r="K42" s="29">
        <f>IF(ISNA(vlookup($A42,TT!$A$194:$H$214,8,FALSE)),0,(vlookup($A42,TT!$A$194:$H$214,8,FALSE)))</f>
        <v>0</v>
      </c>
      <c r="L42" s="29">
        <f>IF(ISNA(vlookup($A42,TT!$J$90:$Q$112,8,FALSE)),0,(vlookup($A42,TT!$J$90:$Q$112,8,FALSE)))</f>
        <v>0</v>
      </c>
      <c r="M42" s="29">
        <f>IF(ISNA(vlookup($A42,TT!$J$194:$Q$215,8,FALSE)),0,(vlookup($A42,TT!$J$194:$Q$215,8,FALSE)))</f>
        <v>0</v>
      </c>
      <c r="N42" s="30">
        <f>IF(ISNA(vlookup($A42,TT!$S$90:$Z$118,8,FALSE)),0,(vlookup($A42,TT!$S$90:$Z$118,8,FALSE)))</f>
        <v>0</v>
      </c>
      <c r="O42" s="30">
        <f>IF(ISNA(vlookup($A42,TT!$S$200:$Z$230,8,FALSE)),0,(vlookup($A42,TT!$S$200:$Z$230,8,FALSE)))</f>
        <v>0</v>
      </c>
      <c r="P42" s="32">
        <v>0.0</v>
      </c>
      <c r="Q42" s="32">
        <v>0.0</v>
      </c>
      <c r="R42" s="32">
        <v>0.0</v>
      </c>
      <c r="S42" s="32">
        <v>0.0</v>
      </c>
      <c r="T42" s="32"/>
      <c r="U42" s="32"/>
      <c r="V42" s="47"/>
      <c r="W42" s="47"/>
      <c r="X42" s="47"/>
      <c r="Y42" s="47"/>
      <c r="Z42" s="47"/>
      <c r="AA42" s="47"/>
      <c r="AB42" s="47"/>
      <c r="AC42" s="34"/>
      <c r="AD42" s="48"/>
      <c r="AE42" s="48"/>
      <c r="AF42" s="49"/>
      <c r="AG42" s="49"/>
      <c r="AH42" s="36">
        <v>0.0</v>
      </c>
      <c r="AI42" s="36">
        <v>0.0</v>
      </c>
      <c r="AJ42" s="37">
        <f t="shared" si="3"/>
        <v>500</v>
      </c>
      <c r="AK42" s="38">
        <f t="shared" si="4"/>
        <v>0</v>
      </c>
      <c r="AL42" s="38">
        <f t="shared" si="5"/>
        <v>0</v>
      </c>
      <c r="AM42" s="38">
        <f t="shared" si="6"/>
        <v>0</v>
      </c>
      <c r="AN42" s="39">
        <f t="shared" si="7"/>
        <v>500</v>
      </c>
      <c r="AO42" s="54"/>
    </row>
    <row r="43" ht="15.75" customHeight="1">
      <c r="A43" s="24" t="str">
        <f t="shared" si="1"/>
        <v>SophieSharpe</v>
      </c>
      <c r="B43" s="25">
        <f t="shared" si="2"/>
        <v>41</v>
      </c>
      <c r="C43" s="41" t="s">
        <v>138</v>
      </c>
      <c r="D43" s="26" t="s">
        <v>139</v>
      </c>
      <c r="E43" s="24" t="s">
        <v>137</v>
      </c>
      <c r="F43" s="27" t="s">
        <v>70</v>
      </c>
      <c r="G43" s="28"/>
      <c r="H43" s="28"/>
      <c r="I43" s="28">
        <f>IF(ISNA(vlookup($A43,Regional!$A$5:$I$30,9,FALSE)),0,(vlookup($A43,Regional!$A$5:$I$30,9,FALSE)))</f>
        <v>460</v>
      </c>
      <c r="J43" s="29">
        <f>IF(ISNA(vlookup($A43,TT!$A$90:$H$114,8,FALSE)),0,(vlookup($A43,TT!$A$90:$H$114,8,FALSE)))</f>
        <v>0</v>
      </c>
      <c r="K43" s="29">
        <f>IF(ISNA(vlookup($A43,TT!$A$194:$H$214,8,FALSE)),0,(vlookup($A43,TT!$A$194:$H$214,8,FALSE)))</f>
        <v>0</v>
      </c>
      <c r="L43" s="29">
        <f>IF(ISNA(vlookup($A43,TT!$J$90:$Q$112,8,FALSE)),0,(vlookup($A43,TT!$J$90:$Q$112,8,FALSE)))</f>
        <v>0</v>
      </c>
      <c r="M43" s="29">
        <f>IF(ISNA(vlookup($A43,TT!$J$194:$Q$215,8,FALSE)),0,(vlookup($A43,TT!$J$194:$Q$215,8,FALSE)))</f>
        <v>0</v>
      </c>
      <c r="N43" s="30">
        <f>IF(ISNA(vlookup($A43,TT!$S$90:$Z$118,8,FALSE)),0,(vlookup($A43,TT!$S$90:$Z$118,8,FALSE)))</f>
        <v>0</v>
      </c>
      <c r="O43" s="30">
        <f>IF(ISNA(vlookup($A43,TT!$S$200:$Z$230,8,FALSE)),0,(vlookup($A43,TT!$S$200:$Z$230,8,FALSE)))</f>
        <v>0</v>
      </c>
      <c r="P43" s="32">
        <v>0.0</v>
      </c>
      <c r="Q43" s="32">
        <v>0.0</v>
      </c>
      <c r="R43" s="32">
        <v>0.0</v>
      </c>
      <c r="S43" s="32">
        <v>0.0</v>
      </c>
      <c r="T43" s="32"/>
      <c r="U43" s="32"/>
      <c r="V43" s="47"/>
      <c r="W43" s="47"/>
      <c r="X43" s="47"/>
      <c r="Y43" s="47"/>
      <c r="Z43" s="47"/>
      <c r="AA43" s="47"/>
      <c r="AB43" s="47"/>
      <c r="AC43" s="34"/>
      <c r="AD43" s="48"/>
      <c r="AE43" s="48"/>
      <c r="AF43" s="49"/>
      <c r="AG43" s="49"/>
      <c r="AH43" s="36">
        <v>0.0</v>
      </c>
      <c r="AI43" s="36">
        <v>0.0</v>
      </c>
      <c r="AJ43" s="37">
        <f t="shared" si="3"/>
        <v>460</v>
      </c>
      <c r="AK43" s="38">
        <f t="shared" si="4"/>
        <v>0</v>
      </c>
      <c r="AL43" s="38">
        <f t="shared" si="5"/>
        <v>0</v>
      </c>
      <c r="AM43" s="38">
        <f t="shared" si="6"/>
        <v>0</v>
      </c>
      <c r="AN43" s="39">
        <f t="shared" si="7"/>
        <v>460</v>
      </c>
      <c r="AO43" s="54"/>
    </row>
    <row r="44" ht="15.75" customHeight="1">
      <c r="A44" s="24" t="str">
        <f t="shared" si="1"/>
        <v>MakennaGriffiths</v>
      </c>
      <c r="B44" s="25">
        <f t="shared" si="2"/>
        <v>42</v>
      </c>
      <c r="C44" s="41" t="s">
        <v>140</v>
      </c>
      <c r="D44" s="26" t="s">
        <v>141</v>
      </c>
      <c r="E44" s="24" t="s">
        <v>43</v>
      </c>
      <c r="F44" s="27" t="s">
        <v>70</v>
      </c>
      <c r="G44" s="28"/>
      <c r="H44" s="28"/>
      <c r="I44" s="28">
        <f>IF(ISNA(vlookup($A44,Regional!$A$5:$I$30,9,FALSE)),0,(vlookup($A44,Regional!$A$5:$I$30,9,FALSE)))</f>
        <v>0</v>
      </c>
      <c r="J44" s="29">
        <f>IF(ISNA(vlookup($A44,TT!$A$90:$H$114,8,FALSE)),0,(vlookup($A44,TT!$A$90:$H$114,8,FALSE)))</f>
        <v>0</v>
      </c>
      <c r="K44" s="29">
        <f>IF(ISNA(vlookup($A44,TT!$A$194:$H$214,8,FALSE)),0,(vlookup($A44,TT!$A$194:$H$214,8,FALSE)))</f>
        <v>0</v>
      </c>
      <c r="L44" s="29">
        <f>IF(ISNA(vlookup($A44,TT!$J$90:$Q$112,8,FALSE)),0,(vlookup($A44,TT!$J$90:$Q$112,8,FALSE)))</f>
        <v>0</v>
      </c>
      <c r="M44" s="29">
        <f>IF(ISNA(vlookup($A44,TT!$J$194:$Q$215,8,FALSE)),0,(vlookup($A44,TT!$J$194:$Q$215,8,FALSE)))</f>
        <v>0</v>
      </c>
      <c r="N44" s="30">
        <f>IF(ISNA(vlookup($A44,TT!$S$90:$Z$118,8,FALSE)),0,(vlookup($A44,TT!$S$90:$Z$118,8,FALSE)))</f>
        <v>144.9086294</v>
      </c>
      <c r="O44" s="30">
        <f>IF(ISNA(vlookup($A44,TT!$S$200:$Z$230,8,FALSE)),0,(vlookup($A44,TT!$S$200:$Z$230,8,FALSE)))</f>
        <v>306.9048861</v>
      </c>
      <c r="P44" s="32">
        <v>0.0</v>
      </c>
      <c r="Q44" s="32">
        <v>0.0</v>
      </c>
      <c r="R44" s="32">
        <v>0.0</v>
      </c>
      <c r="S44" s="32">
        <v>0.0</v>
      </c>
      <c r="T44" s="32"/>
      <c r="U44" s="32"/>
      <c r="V44" s="47"/>
      <c r="W44" s="47"/>
      <c r="X44" s="47"/>
      <c r="Y44" s="47"/>
      <c r="Z44" s="47"/>
      <c r="AA44" s="47"/>
      <c r="AB44" s="47"/>
      <c r="AC44" s="34"/>
      <c r="AD44" s="48"/>
      <c r="AE44" s="48"/>
      <c r="AF44" s="49"/>
      <c r="AG44" s="49"/>
      <c r="AH44" s="36">
        <v>0.0</v>
      </c>
      <c r="AI44" s="36">
        <v>0.0</v>
      </c>
      <c r="AJ44" s="37">
        <f t="shared" si="3"/>
        <v>306.9048861</v>
      </c>
      <c r="AK44" s="38">
        <f t="shared" si="4"/>
        <v>144.9086294</v>
      </c>
      <c r="AL44" s="38">
        <f t="shared" si="5"/>
        <v>0</v>
      </c>
      <c r="AM44" s="38">
        <f t="shared" si="6"/>
        <v>0</v>
      </c>
      <c r="AN44" s="39">
        <f t="shared" si="7"/>
        <v>451.8135156</v>
      </c>
      <c r="AO44" s="54"/>
    </row>
    <row r="45" ht="15.75" customHeight="1">
      <c r="A45" s="24" t="str">
        <f t="shared" si="1"/>
        <v>OliviaHenderson</v>
      </c>
      <c r="B45" s="25">
        <f t="shared" si="2"/>
        <v>43</v>
      </c>
      <c r="C45" s="41" t="s">
        <v>142</v>
      </c>
      <c r="D45" s="26" t="s">
        <v>143</v>
      </c>
      <c r="E45" s="24" t="s">
        <v>53</v>
      </c>
      <c r="F45" s="27" t="s">
        <v>46</v>
      </c>
      <c r="G45" s="28"/>
      <c r="H45" s="28"/>
      <c r="I45" s="28">
        <f>IF(ISNA(vlookup($A45,Regional!$A$5:$I$30,9,FALSE)),0,(vlookup($A45,Regional!$A$5:$I$30,9,FALSE)))</f>
        <v>0</v>
      </c>
      <c r="J45" s="29">
        <f>IF(ISNA(vlookup($A45,TT!$A$90:$H$114,8,FALSE)),0,(vlookup($A45,TT!$A$90:$H$114,8,FALSE)))</f>
        <v>0</v>
      </c>
      <c r="K45" s="29">
        <f>IF(ISNA(vlookup($A45,TT!$A$194:$H$214,8,FALSE)),0,(vlookup($A45,TT!$A$194:$H$214,8,FALSE)))</f>
        <v>0</v>
      </c>
      <c r="L45" s="29">
        <f>IF(ISNA(vlookup($A45,TT!$J$90:$Q$112,8,FALSE)),0,(vlookup($A45,TT!$J$90:$Q$112,8,FALSE)))</f>
        <v>0</v>
      </c>
      <c r="M45" s="29">
        <f>IF(ISNA(vlookup($A45,TT!$J$194:$Q$215,8,FALSE)),0,(vlookup($A45,TT!$J$194:$Q$215,8,FALSE)))</f>
        <v>0</v>
      </c>
      <c r="N45" s="30">
        <f>IF(ISNA(vlookup($A45,TT!$S$90:$Z$118,8,FALSE)),0,(vlookup($A45,TT!$S$90:$Z$118,8,FALSE)))</f>
        <v>238.983152</v>
      </c>
      <c r="O45" s="30">
        <f>IF(ISNA(vlookup($A45,TT!$S$200:$Z$230,8,FALSE)),0,(vlookup($A45,TT!$S$200:$Z$230,8,FALSE)))</f>
        <v>171.2058476</v>
      </c>
      <c r="P45" s="32">
        <v>0.0</v>
      </c>
      <c r="Q45" s="32">
        <v>0.0</v>
      </c>
      <c r="R45" s="32">
        <v>0.0</v>
      </c>
      <c r="S45" s="32">
        <v>0.0</v>
      </c>
      <c r="T45" s="32"/>
      <c r="U45" s="32"/>
      <c r="V45" s="47"/>
      <c r="W45" s="47"/>
      <c r="X45" s="47"/>
      <c r="Y45" s="47"/>
      <c r="Z45" s="47"/>
      <c r="AA45" s="47"/>
      <c r="AB45" s="47"/>
      <c r="AC45" s="34"/>
      <c r="AD45" s="48"/>
      <c r="AE45" s="48"/>
      <c r="AF45" s="49"/>
      <c r="AG45" s="49"/>
      <c r="AH45" s="36">
        <v>0.0</v>
      </c>
      <c r="AI45" s="36">
        <v>0.0</v>
      </c>
      <c r="AJ45" s="37">
        <f t="shared" si="3"/>
        <v>238.983152</v>
      </c>
      <c r="AK45" s="38">
        <f t="shared" si="4"/>
        <v>171.2058476</v>
      </c>
      <c r="AL45" s="38">
        <f t="shared" si="5"/>
        <v>0</v>
      </c>
      <c r="AM45" s="38">
        <f t="shared" si="6"/>
        <v>0</v>
      </c>
      <c r="AN45" s="39">
        <f t="shared" si="7"/>
        <v>410.1889996</v>
      </c>
      <c r="AO45" s="54"/>
    </row>
    <row r="46" ht="15.75" customHeight="1">
      <c r="A46" s="24" t="str">
        <f t="shared" si="1"/>
        <v>SylvienneLAWRIE-LIE</v>
      </c>
      <c r="B46" s="25">
        <f t="shared" si="2"/>
        <v>44</v>
      </c>
      <c r="C46" s="41" t="s">
        <v>144</v>
      </c>
      <c r="D46" s="26" t="s">
        <v>145</v>
      </c>
      <c r="E46" s="24" t="s">
        <v>43</v>
      </c>
      <c r="F46" s="27" t="s">
        <v>70</v>
      </c>
      <c r="G46" s="28"/>
      <c r="H46" s="28"/>
      <c r="I46" s="28">
        <f>IF(ISNA(vlookup($A46,Regional!$A$5:$I$30,9,FALSE)),0,(vlookup($A46,Regional!$A$5:$I$30,9,FALSE)))</f>
        <v>0</v>
      </c>
      <c r="J46" s="29">
        <f>IF(ISNA(vlookup($A46,TT!$A$90:$H$114,8,FALSE)),0,(vlookup($A46,TT!$A$90:$H$114,8,FALSE)))</f>
        <v>0</v>
      </c>
      <c r="K46" s="29">
        <f>IF(ISNA(vlookup($A46,TT!$A$194:$H$214,8,FALSE)),0,(vlookup($A46,TT!$A$194:$H$214,8,FALSE)))</f>
        <v>0</v>
      </c>
      <c r="L46" s="29">
        <f>IF(ISNA(vlookup($A46,TT!$J$90:$Q$112,8,FALSE)),0,(vlookup($A46,TT!$J$90:$Q$112,8,FALSE)))</f>
        <v>0</v>
      </c>
      <c r="M46" s="29">
        <f>IF(ISNA(vlookup($A46,TT!$J$194:$Q$215,8,FALSE)),0,(vlookup($A46,TT!$J$194:$Q$215,8,FALSE)))</f>
        <v>0</v>
      </c>
      <c r="N46" s="30">
        <f>IF(ISNA(vlookup($A46,TT!$S$90:$Z$118,8,FALSE)),0,(vlookup($A46,TT!$S$90:$Z$118,8,FALSE)))</f>
        <v>68.42025603</v>
      </c>
      <c r="O46" s="30">
        <f>IF(ISNA(vlookup($A46,TT!$S$200:$Z$230,8,FALSE)),0,(vlookup($A46,TT!$S$200:$Z$230,8,FALSE)))</f>
        <v>238.983152</v>
      </c>
      <c r="P46" s="32">
        <v>0.0</v>
      </c>
      <c r="Q46" s="32">
        <v>0.0</v>
      </c>
      <c r="R46" s="32">
        <v>0.0</v>
      </c>
      <c r="S46" s="32">
        <v>0.0</v>
      </c>
      <c r="T46" s="32"/>
      <c r="U46" s="32"/>
      <c r="V46" s="47"/>
      <c r="W46" s="47"/>
      <c r="X46" s="47"/>
      <c r="Y46" s="47"/>
      <c r="Z46" s="47"/>
      <c r="AA46" s="47"/>
      <c r="AB46" s="47"/>
      <c r="AC46" s="34"/>
      <c r="AD46" s="48"/>
      <c r="AE46" s="48"/>
      <c r="AF46" s="49"/>
      <c r="AG46" s="49"/>
      <c r="AH46" s="36">
        <v>0.0</v>
      </c>
      <c r="AI46" s="36">
        <v>0.0</v>
      </c>
      <c r="AJ46" s="37">
        <f t="shared" si="3"/>
        <v>238.983152</v>
      </c>
      <c r="AK46" s="38">
        <f t="shared" si="4"/>
        <v>68.42025603</v>
      </c>
      <c r="AL46" s="38">
        <f t="shared" si="5"/>
        <v>0</v>
      </c>
      <c r="AM46" s="38">
        <f t="shared" si="6"/>
        <v>0</v>
      </c>
      <c r="AN46" s="39">
        <f t="shared" si="7"/>
        <v>307.403408</v>
      </c>
      <c r="AO46" s="24"/>
    </row>
    <row r="47" ht="15.75" customHeight="1">
      <c r="A47" s="24" t="str">
        <f t="shared" si="1"/>
        <v>AbigaleShantz</v>
      </c>
      <c r="B47" s="25">
        <f t="shared" si="2"/>
        <v>45</v>
      </c>
      <c r="C47" s="41" t="s">
        <v>146</v>
      </c>
      <c r="D47" s="26" t="s">
        <v>147</v>
      </c>
      <c r="E47" s="24" t="s">
        <v>137</v>
      </c>
      <c r="F47" s="27" t="s">
        <v>70</v>
      </c>
      <c r="G47" s="28"/>
      <c r="H47" s="28"/>
      <c r="I47" s="28">
        <f>IF(ISNA(vlookup($A47,Regional!$A$5:$I$30,9,FALSE)),0,(vlookup($A47,Regional!$A$5:$I$30,9,FALSE)))</f>
        <v>303.18</v>
      </c>
      <c r="J47" s="29">
        <f>IF(ISNA(vlookup($A47,TT!$A$90:$H$114,8,FALSE)),0,(vlookup($A47,TT!$A$90:$H$114,8,FALSE)))</f>
        <v>0</v>
      </c>
      <c r="K47" s="29">
        <f>IF(ISNA(vlookup($A47,TT!$A$194:$H$214,8,FALSE)),0,(vlookup($A47,TT!$A$194:$H$214,8,FALSE)))</f>
        <v>0</v>
      </c>
      <c r="L47" s="29">
        <f>IF(ISNA(vlookup($A47,TT!$J$90:$Q$112,8,FALSE)),0,(vlookup($A47,TT!$J$90:$Q$112,8,FALSE)))</f>
        <v>0</v>
      </c>
      <c r="M47" s="29">
        <f>IF(ISNA(vlookup($A47,TT!$J$194:$Q$215,8,FALSE)),0,(vlookup($A47,TT!$J$194:$Q$215,8,FALSE)))</f>
        <v>0</v>
      </c>
      <c r="N47" s="30">
        <f>IF(ISNA(vlookup($A47,TT!$S$90:$Z$118,8,FALSE)),0,(vlookup($A47,TT!$S$90:$Z$118,8,FALSE)))</f>
        <v>0</v>
      </c>
      <c r="O47" s="30">
        <f>IF(ISNA(vlookup($A47,TT!$S$200:$Z$230,8,FALSE)),0,(vlookup($A47,TT!$S$200:$Z$230,8,FALSE)))</f>
        <v>0</v>
      </c>
      <c r="P47" s="32">
        <v>0.0</v>
      </c>
      <c r="Q47" s="32">
        <v>0.0</v>
      </c>
      <c r="R47" s="32">
        <v>0.0</v>
      </c>
      <c r="S47" s="32">
        <v>0.0</v>
      </c>
      <c r="T47" s="32"/>
      <c r="U47" s="32"/>
      <c r="V47" s="47"/>
      <c r="W47" s="47"/>
      <c r="X47" s="47"/>
      <c r="Y47" s="47"/>
      <c r="Z47" s="47"/>
      <c r="AA47" s="47"/>
      <c r="AB47" s="47"/>
      <c r="AC47" s="34"/>
      <c r="AD47" s="48"/>
      <c r="AE47" s="48"/>
      <c r="AF47" s="49"/>
      <c r="AG47" s="49"/>
      <c r="AH47" s="36">
        <v>0.0</v>
      </c>
      <c r="AI47" s="36">
        <v>0.0</v>
      </c>
      <c r="AJ47" s="37">
        <f t="shared" si="3"/>
        <v>303.18</v>
      </c>
      <c r="AK47" s="38">
        <f t="shared" si="4"/>
        <v>0</v>
      </c>
      <c r="AL47" s="38">
        <f t="shared" si="5"/>
        <v>0</v>
      </c>
      <c r="AM47" s="38">
        <f t="shared" si="6"/>
        <v>0</v>
      </c>
      <c r="AN47" s="39">
        <f t="shared" si="7"/>
        <v>303.18</v>
      </c>
      <c r="AO47" s="54"/>
    </row>
    <row r="48" ht="15.75" customHeight="1">
      <c r="A48" s="24" t="str">
        <f t="shared" si="1"/>
        <v>NoraSolo</v>
      </c>
      <c r="B48" s="25">
        <f t="shared" si="2"/>
        <v>46</v>
      </c>
      <c r="C48" s="41" t="s">
        <v>148</v>
      </c>
      <c r="D48" s="26" t="s">
        <v>149</v>
      </c>
      <c r="E48" s="24" t="s">
        <v>137</v>
      </c>
      <c r="F48" s="27" t="s">
        <v>150</v>
      </c>
      <c r="G48" s="28"/>
      <c r="H48" s="28"/>
      <c r="I48" s="28">
        <f>IF(ISNA(vlookup($A48,Regional!$A$5:$I$30,9,FALSE)),0,(vlookup($A48,Regional!$A$5:$I$30,9,FALSE)))</f>
        <v>278.92</v>
      </c>
      <c r="J48" s="29">
        <f>IF(ISNA(vlookup($A48,TT!$A$90:$H$114,8,FALSE)),0,(vlookup($A48,TT!$A$90:$H$114,8,FALSE)))</f>
        <v>0</v>
      </c>
      <c r="K48" s="29">
        <f>IF(ISNA(vlookup($A48,TT!$A$194:$H$214,8,FALSE)),0,(vlookup($A48,TT!$A$194:$H$214,8,FALSE)))</f>
        <v>0</v>
      </c>
      <c r="L48" s="29">
        <f>IF(ISNA(vlookup($A48,TT!$J$90:$Q$112,8,FALSE)),0,(vlookup($A48,TT!$J$90:$Q$112,8,FALSE)))</f>
        <v>0</v>
      </c>
      <c r="M48" s="29">
        <f>IF(ISNA(vlookup($A48,TT!$J$194:$Q$215,8,FALSE)),0,(vlookup($A48,TT!$J$194:$Q$215,8,FALSE)))</f>
        <v>0</v>
      </c>
      <c r="N48" s="30">
        <f>IF(ISNA(vlookup($A48,TT!$S$90:$Z$118,8,FALSE)),0,(vlookup($A48,TT!$S$90:$Z$118,8,FALSE)))</f>
        <v>0</v>
      </c>
      <c r="O48" s="30">
        <f>IF(ISNA(vlookup($A48,TT!$S$200:$Z$230,8,FALSE)),0,(vlookup($A48,TT!$S$200:$Z$230,8,FALSE)))</f>
        <v>0</v>
      </c>
      <c r="P48" s="32">
        <v>0.0</v>
      </c>
      <c r="Q48" s="32">
        <v>0.0</v>
      </c>
      <c r="R48" s="32">
        <v>0.0</v>
      </c>
      <c r="S48" s="32">
        <v>0.0</v>
      </c>
      <c r="T48" s="32"/>
      <c r="U48" s="32"/>
      <c r="V48" s="47"/>
      <c r="W48" s="47"/>
      <c r="X48" s="47"/>
      <c r="Y48" s="47"/>
      <c r="Z48" s="47"/>
      <c r="AA48" s="47"/>
      <c r="AB48" s="47"/>
      <c r="AC48" s="34"/>
      <c r="AD48" s="48"/>
      <c r="AE48" s="48"/>
      <c r="AF48" s="49"/>
      <c r="AG48" s="49"/>
      <c r="AH48" s="36">
        <v>0.0</v>
      </c>
      <c r="AI48" s="36">
        <v>0.0</v>
      </c>
      <c r="AJ48" s="37">
        <f t="shared" si="3"/>
        <v>278.92</v>
      </c>
      <c r="AK48" s="38">
        <f t="shared" si="4"/>
        <v>0</v>
      </c>
      <c r="AL48" s="38">
        <f t="shared" si="5"/>
        <v>0</v>
      </c>
      <c r="AM48" s="38">
        <f t="shared" si="6"/>
        <v>0</v>
      </c>
      <c r="AN48" s="39">
        <f t="shared" si="7"/>
        <v>278.92</v>
      </c>
      <c r="AO48" s="54"/>
    </row>
    <row r="49" ht="15.75" customHeight="1">
      <c r="A49" s="24" t="str">
        <f t="shared" si="1"/>
        <v>MarigoldCampbell</v>
      </c>
      <c r="B49" s="25">
        <f t="shared" si="2"/>
        <v>47</v>
      </c>
      <c r="C49" s="41" t="s">
        <v>151</v>
      </c>
      <c r="D49" s="26" t="s">
        <v>152</v>
      </c>
      <c r="E49" s="24" t="s">
        <v>49</v>
      </c>
      <c r="F49" s="27" t="s">
        <v>70</v>
      </c>
      <c r="G49" s="28"/>
      <c r="H49" s="28"/>
      <c r="I49" s="28">
        <f>IF(ISNA(vlookup($A49,Regional!$A$5:$I$30,9,FALSE)),0,(vlookup($A49,Regional!$A$5:$I$30,9,FALSE)))</f>
        <v>0</v>
      </c>
      <c r="J49" s="29">
        <f>IF(ISNA(vlookup($A49,TT!$A$90:$H$114,8,FALSE)),0,(vlookup($A49,TT!$A$90:$H$114,8,FALSE)))</f>
        <v>0</v>
      </c>
      <c r="K49" s="29">
        <f>IF(ISNA(vlookup($A49,TT!$A$194:$H$214,8,FALSE)),0,(vlookup($A49,TT!$A$194:$H$214,8,FALSE)))</f>
        <v>0</v>
      </c>
      <c r="L49" s="29">
        <f>IF(ISNA(vlookup($A49,TT!$J$90:$Q$112,8,FALSE)),0,(vlookup($A49,TT!$J$90:$Q$112,8,FALSE)))</f>
        <v>0</v>
      </c>
      <c r="M49" s="29">
        <f>IF(ISNA(vlookup($A49,TT!$J$194:$Q$215,8,FALSE)),0,(vlookup($A49,TT!$J$194:$Q$215,8,FALSE)))</f>
        <v>0</v>
      </c>
      <c r="N49" s="30">
        <f>IF(ISNA(vlookup($A49,TT!$S$90:$Z$118,8,FALSE)),0,(vlookup($A49,TT!$S$90:$Z$118,8,FALSE)))</f>
        <v>62.94663554</v>
      </c>
      <c r="O49" s="30">
        <f>IF(ISNA(vlookup($A49,TT!$S$200:$Z$230,8,FALSE)),0,(vlookup($A49,TT!$S$200:$Z$230,8,FALSE)))</f>
        <v>202.2753398</v>
      </c>
      <c r="P49" s="32">
        <v>0.0</v>
      </c>
      <c r="Q49" s="32">
        <v>0.0</v>
      </c>
      <c r="R49" s="32">
        <v>0.0</v>
      </c>
      <c r="S49" s="32">
        <v>0.0</v>
      </c>
      <c r="T49" s="32"/>
      <c r="U49" s="32"/>
      <c r="V49" s="47"/>
      <c r="W49" s="47"/>
      <c r="X49" s="47"/>
      <c r="Y49" s="47"/>
      <c r="Z49" s="47"/>
      <c r="AA49" s="47"/>
      <c r="AB49" s="47"/>
      <c r="AC49" s="34"/>
      <c r="AD49" s="48"/>
      <c r="AE49" s="48"/>
      <c r="AF49" s="49"/>
      <c r="AG49" s="49"/>
      <c r="AH49" s="36">
        <v>0.0</v>
      </c>
      <c r="AI49" s="36">
        <v>0.0</v>
      </c>
      <c r="AJ49" s="37">
        <f t="shared" si="3"/>
        <v>202.2753398</v>
      </c>
      <c r="AK49" s="38">
        <f t="shared" si="4"/>
        <v>62.94663554</v>
      </c>
      <c r="AL49" s="38">
        <f t="shared" si="5"/>
        <v>0</v>
      </c>
      <c r="AM49" s="38">
        <f t="shared" si="6"/>
        <v>0</v>
      </c>
      <c r="AN49" s="39">
        <f t="shared" si="7"/>
        <v>265.2219754</v>
      </c>
      <c r="AO49" s="54"/>
    </row>
    <row r="50" ht="15.75" customHeight="1">
      <c r="A50" s="24" t="str">
        <f t="shared" si="1"/>
        <v>PoppySimons</v>
      </c>
      <c r="B50" s="25">
        <f t="shared" si="2"/>
        <v>48</v>
      </c>
      <c r="C50" s="41" t="s">
        <v>101</v>
      </c>
      <c r="D50" s="26" t="s">
        <v>153</v>
      </c>
      <c r="E50" s="24" t="s">
        <v>137</v>
      </c>
      <c r="F50" s="27" t="s">
        <v>50</v>
      </c>
      <c r="G50" s="28"/>
      <c r="H50" s="28"/>
      <c r="I50" s="28">
        <f>IF(ISNA(vlookup($A50,Regional!$A$5:$I$30,9,FALSE)),0,(vlookup($A50,Regional!$A$5:$I$30,9,FALSE)))</f>
        <v>256.61</v>
      </c>
      <c r="J50" s="29">
        <f>IF(ISNA(vlookup($A50,TT!$A$90:$H$114,8,FALSE)),0,(vlookup($A50,TT!$A$90:$H$114,8,FALSE)))</f>
        <v>0</v>
      </c>
      <c r="K50" s="29">
        <f>IF(ISNA(vlookup($A50,TT!$A$194:$H$214,8,FALSE)),0,(vlookup($A50,TT!$A$194:$H$214,8,FALSE)))</f>
        <v>0</v>
      </c>
      <c r="L50" s="29">
        <f>IF(ISNA(vlookup($A50,TT!$J$90:$Q$112,8,FALSE)),0,(vlookup($A50,TT!$J$90:$Q$112,8,FALSE)))</f>
        <v>0</v>
      </c>
      <c r="M50" s="29">
        <f>IF(ISNA(vlookup($A50,TT!$J$194:$Q$215,8,FALSE)),0,(vlookup($A50,TT!$J$194:$Q$215,8,FALSE)))</f>
        <v>0</v>
      </c>
      <c r="N50" s="30">
        <f>IF(ISNA(vlookup($A50,TT!$S$90:$Z$118,8,FALSE)),0,(vlookup($A50,TT!$S$90:$Z$118,8,FALSE)))</f>
        <v>0</v>
      </c>
      <c r="O50" s="30">
        <f>IF(ISNA(vlookup($A50,TT!$S$200:$Z$230,8,FALSE)),0,(vlookup($A50,TT!$S$200:$Z$230,8,FALSE)))</f>
        <v>0</v>
      </c>
      <c r="P50" s="32">
        <v>0.0</v>
      </c>
      <c r="Q50" s="32">
        <v>0.0</v>
      </c>
      <c r="R50" s="32">
        <v>0.0</v>
      </c>
      <c r="S50" s="32">
        <v>0.0</v>
      </c>
      <c r="T50" s="32"/>
      <c r="U50" s="32"/>
      <c r="V50" s="47"/>
      <c r="W50" s="47"/>
      <c r="X50" s="47"/>
      <c r="Y50" s="47"/>
      <c r="Z50" s="47"/>
      <c r="AA50" s="47"/>
      <c r="AB50" s="47"/>
      <c r="AC50" s="34"/>
      <c r="AD50" s="48"/>
      <c r="AE50" s="48"/>
      <c r="AF50" s="49"/>
      <c r="AG50" s="49"/>
      <c r="AH50" s="36">
        <v>0.0</v>
      </c>
      <c r="AI50" s="36">
        <v>0.0</v>
      </c>
      <c r="AJ50" s="37">
        <f t="shared" si="3"/>
        <v>256.61</v>
      </c>
      <c r="AK50" s="38">
        <f t="shared" si="4"/>
        <v>0</v>
      </c>
      <c r="AL50" s="38">
        <f t="shared" si="5"/>
        <v>0</v>
      </c>
      <c r="AM50" s="38">
        <f t="shared" si="6"/>
        <v>0</v>
      </c>
      <c r="AN50" s="39">
        <f t="shared" si="7"/>
        <v>256.61</v>
      </c>
      <c r="AO50" s="54"/>
    </row>
    <row r="51" ht="15.75" customHeight="1">
      <c r="A51" s="24" t="str">
        <f t="shared" si="1"/>
        <v>JuliaStevenson</v>
      </c>
      <c r="B51" s="25">
        <f t="shared" si="2"/>
        <v>49</v>
      </c>
      <c r="C51" s="41" t="s">
        <v>115</v>
      </c>
      <c r="D51" s="26" t="s">
        <v>154</v>
      </c>
      <c r="E51" s="24" t="s">
        <v>155</v>
      </c>
      <c r="F51" s="27" t="s">
        <v>70</v>
      </c>
      <c r="G51" s="28"/>
      <c r="H51" s="28"/>
      <c r="I51" s="28">
        <f>IF(ISNA(vlookup($A51,Regional!$A$5:$I$30,9,FALSE)),0,(vlookup($A51,Regional!$A$5:$I$30,9,FALSE)))</f>
        <v>236.08</v>
      </c>
      <c r="J51" s="29">
        <f>IF(ISNA(vlookup($A51,TT!$A$90:$H$114,8,FALSE)),0,(vlookup($A51,TT!$A$90:$H$114,8,FALSE)))</f>
        <v>0</v>
      </c>
      <c r="K51" s="29">
        <f>IF(ISNA(vlookup($A51,TT!$A$194:$H$214,8,FALSE)),0,(vlookup($A51,TT!$A$194:$H$214,8,FALSE)))</f>
        <v>0</v>
      </c>
      <c r="L51" s="29">
        <f>IF(ISNA(vlookup($A51,TT!$J$90:$Q$112,8,FALSE)),0,(vlookup($A51,TT!$J$90:$Q$112,8,FALSE)))</f>
        <v>0</v>
      </c>
      <c r="M51" s="29">
        <f>IF(ISNA(vlookup($A51,TT!$J$194:$Q$215,8,FALSE)),0,(vlookup($A51,TT!$J$194:$Q$215,8,FALSE)))</f>
        <v>0</v>
      </c>
      <c r="N51" s="30">
        <f>IF(ISNA(vlookup($A51,TT!$S$90:$Z$118,8,FALSE)),0,(vlookup($A51,TT!$S$90:$Z$118,8,FALSE)))</f>
        <v>0</v>
      </c>
      <c r="O51" s="30">
        <f>IF(ISNA(vlookup($A51,TT!$S$200:$Z$230,8,FALSE)),0,(vlookup($A51,TT!$S$200:$Z$230,8,FALSE)))</f>
        <v>0</v>
      </c>
      <c r="P51" s="32">
        <v>0.0</v>
      </c>
      <c r="Q51" s="32">
        <v>0.0</v>
      </c>
      <c r="R51" s="32">
        <v>0.0</v>
      </c>
      <c r="S51" s="32">
        <v>0.0</v>
      </c>
      <c r="T51" s="32"/>
      <c r="U51" s="32"/>
      <c r="V51" s="47"/>
      <c r="W51" s="47"/>
      <c r="X51" s="47"/>
      <c r="Y51" s="47"/>
      <c r="Z51" s="47"/>
      <c r="AA51" s="47"/>
      <c r="AB51" s="47"/>
      <c r="AC51" s="34"/>
      <c r="AD51" s="48"/>
      <c r="AE51" s="48"/>
      <c r="AF51" s="49"/>
      <c r="AG51" s="49"/>
      <c r="AH51" s="36">
        <v>0.0</v>
      </c>
      <c r="AI51" s="36">
        <v>0.0</v>
      </c>
      <c r="AJ51" s="37">
        <f t="shared" si="3"/>
        <v>236.08</v>
      </c>
      <c r="AK51" s="38">
        <f t="shared" si="4"/>
        <v>0</v>
      </c>
      <c r="AL51" s="38">
        <f t="shared" si="5"/>
        <v>0</v>
      </c>
      <c r="AM51" s="38">
        <f t="shared" si="6"/>
        <v>0</v>
      </c>
      <c r="AN51" s="39">
        <f t="shared" si="7"/>
        <v>236.08</v>
      </c>
      <c r="AO51" s="54"/>
    </row>
    <row r="52" ht="15.75" customHeight="1">
      <c r="A52" s="24" t="str">
        <f t="shared" si="1"/>
        <v>IsabellaMattenley</v>
      </c>
      <c r="B52" s="25">
        <f t="shared" si="2"/>
        <v>50</v>
      </c>
      <c r="C52" s="41" t="s">
        <v>156</v>
      </c>
      <c r="D52" s="26" t="s">
        <v>157</v>
      </c>
      <c r="E52" s="24" t="s">
        <v>158</v>
      </c>
      <c r="F52" s="27" t="s">
        <v>70</v>
      </c>
      <c r="G52" s="28"/>
      <c r="H52" s="28"/>
      <c r="I52" s="28">
        <f>IF(ISNA(vlookup($A52,Regional!$A$5:$I$30,9,FALSE)),0,(vlookup($A52,Regional!$A$5:$I$30,9,FALSE)))</f>
        <v>0</v>
      </c>
      <c r="J52" s="29">
        <f>IF(ISNA(vlookup($A52,TT!$A$90:$H$114,8,FALSE)),0,(vlookup($A52,TT!$A$90:$H$114,8,FALSE)))</f>
        <v>0</v>
      </c>
      <c r="K52" s="29">
        <f>IF(ISNA(vlookup($A52,TT!$A$194:$H$214,8,FALSE)),0,(vlookup($A52,TT!$A$194:$H$214,8,FALSE)))</f>
        <v>0</v>
      </c>
      <c r="L52" s="29">
        <f>IF(ISNA(vlookup($A52,TT!$J$90:$Q$112,8,FALSE)),0,(vlookup($A52,TT!$J$90:$Q$112,8,FALSE)))</f>
        <v>0</v>
      </c>
      <c r="M52" s="29">
        <f>IF(ISNA(vlookup($A52,TT!$J$194:$Q$215,8,FALSE)),0,(vlookup($A52,TT!$J$194:$Q$215,8,FALSE)))</f>
        <v>0</v>
      </c>
      <c r="N52" s="30">
        <f>IF(ISNA(vlookup($A52,TT!$S$90:$Z$118,8,FALSE)),0,(vlookup($A52,TT!$S$90:$Z$118,8,FALSE)))</f>
        <v>74.36984351</v>
      </c>
      <c r="O52" s="30">
        <f>IF(ISNA(vlookup($A52,TT!$S$200:$Z$230,8,FALSE)),0,(vlookup($A52,TT!$S$200:$Z$230,8,FALSE)))</f>
        <v>157.5093798</v>
      </c>
      <c r="P52" s="32">
        <v>0.0</v>
      </c>
      <c r="Q52" s="32">
        <v>0.0</v>
      </c>
      <c r="R52" s="32">
        <v>0.0</v>
      </c>
      <c r="S52" s="32">
        <v>0.0</v>
      </c>
      <c r="T52" s="32"/>
      <c r="U52" s="32"/>
      <c r="V52" s="47"/>
      <c r="W52" s="47"/>
      <c r="X52" s="47"/>
      <c r="Y52" s="47"/>
      <c r="Z52" s="47"/>
      <c r="AA52" s="47"/>
      <c r="AB52" s="47"/>
      <c r="AC52" s="34"/>
      <c r="AD52" s="48"/>
      <c r="AE52" s="48"/>
      <c r="AF52" s="49"/>
      <c r="AG52" s="49"/>
      <c r="AH52" s="36">
        <v>0.0</v>
      </c>
      <c r="AI52" s="36">
        <v>0.0</v>
      </c>
      <c r="AJ52" s="37">
        <f t="shared" si="3"/>
        <v>157.5093798</v>
      </c>
      <c r="AK52" s="38">
        <f t="shared" si="4"/>
        <v>74.36984351</v>
      </c>
      <c r="AL52" s="38">
        <f t="shared" si="5"/>
        <v>0</v>
      </c>
      <c r="AM52" s="38">
        <f t="shared" si="6"/>
        <v>0</v>
      </c>
      <c r="AN52" s="39">
        <f t="shared" si="7"/>
        <v>231.8792233</v>
      </c>
      <c r="AO52" s="54"/>
    </row>
    <row r="53" ht="15.75" customHeight="1">
      <c r="A53" s="24" t="str">
        <f t="shared" si="1"/>
        <v>StellaHarris</v>
      </c>
      <c r="B53" s="25">
        <f t="shared" si="2"/>
        <v>51</v>
      </c>
      <c r="C53" s="41" t="s">
        <v>159</v>
      </c>
      <c r="D53" s="26" t="s">
        <v>160</v>
      </c>
      <c r="E53" s="24" t="s">
        <v>137</v>
      </c>
      <c r="F53" s="27" t="s">
        <v>130</v>
      </c>
      <c r="G53" s="28"/>
      <c r="H53" s="28"/>
      <c r="I53" s="28">
        <f>IF(ISNA(vlookup($A53,Regional!$A$5:$I$30,9,FALSE)),0,(vlookup($A53,Regional!$A$5:$I$30,9,FALSE)))</f>
        <v>199.82</v>
      </c>
      <c r="J53" s="29">
        <f>IF(ISNA(vlookup($A53,TT!$A$90:$H$114,8,FALSE)),0,(vlookup($A53,TT!$A$90:$H$114,8,FALSE)))</f>
        <v>0</v>
      </c>
      <c r="K53" s="29">
        <f>IF(ISNA(vlookup($A53,TT!$A$194:$H$214,8,FALSE)),0,(vlookup($A53,TT!$A$194:$H$214,8,FALSE)))</f>
        <v>0</v>
      </c>
      <c r="L53" s="29">
        <f>IF(ISNA(vlookup($A53,TT!$J$90:$Q$112,8,FALSE)),0,(vlookup($A53,TT!$J$90:$Q$112,8,FALSE)))</f>
        <v>0</v>
      </c>
      <c r="M53" s="29">
        <f>IF(ISNA(vlookup($A53,TT!$J$194:$Q$215,8,FALSE)),0,(vlookup($A53,TT!$J$194:$Q$215,8,FALSE)))</f>
        <v>0</v>
      </c>
      <c r="N53" s="30">
        <f>IF(ISNA(vlookup($A53,TT!$S$90:$Z$118,8,FALSE)),0,(vlookup($A53,TT!$S$90:$Z$118,8,FALSE)))</f>
        <v>0</v>
      </c>
      <c r="O53" s="30">
        <f>IF(ISNA(vlookup($A53,TT!$S$200:$Z$230,8,FALSE)),0,(vlookup($A53,TT!$S$200:$Z$230,8,FALSE)))</f>
        <v>0</v>
      </c>
      <c r="P53" s="32">
        <v>0.0</v>
      </c>
      <c r="Q53" s="32">
        <v>0.0</v>
      </c>
      <c r="R53" s="32">
        <v>0.0</v>
      </c>
      <c r="S53" s="32">
        <v>0.0</v>
      </c>
      <c r="T53" s="32"/>
      <c r="U53" s="32"/>
      <c r="V53" s="47"/>
      <c r="W53" s="47"/>
      <c r="X53" s="47"/>
      <c r="Y53" s="47"/>
      <c r="Z53" s="47"/>
      <c r="AA53" s="47"/>
      <c r="AB53" s="47"/>
      <c r="AC53" s="34"/>
      <c r="AD53" s="48"/>
      <c r="AE53" s="48"/>
      <c r="AF53" s="49"/>
      <c r="AG53" s="49"/>
      <c r="AH53" s="36">
        <v>0.0</v>
      </c>
      <c r="AI53" s="36">
        <v>0.0</v>
      </c>
      <c r="AJ53" s="37">
        <f t="shared" si="3"/>
        <v>199.82</v>
      </c>
      <c r="AK53" s="38">
        <f t="shared" si="4"/>
        <v>0</v>
      </c>
      <c r="AL53" s="38">
        <f t="shared" si="5"/>
        <v>0</v>
      </c>
      <c r="AM53" s="38">
        <f t="shared" si="6"/>
        <v>0</v>
      </c>
      <c r="AN53" s="39">
        <f t="shared" si="7"/>
        <v>199.82</v>
      </c>
      <c r="AO53" s="54"/>
    </row>
    <row r="54" ht="15.75" customHeight="1">
      <c r="A54" s="24" t="str">
        <f t="shared" si="1"/>
        <v>LydiaMcNally</v>
      </c>
      <c r="B54" s="25">
        <f t="shared" si="2"/>
        <v>52</v>
      </c>
      <c r="C54" s="41" t="s">
        <v>161</v>
      </c>
      <c r="D54" s="26" t="s">
        <v>162</v>
      </c>
      <c r="E54" s="24" t="s">
        <v>137</v>
      </c>
      <c r="F54" s="27" t="s">
        <v>130</v>
      </c>
      <c r="G54" s="28"/>
      <c r="H54" s="28"/>
      <c r="I54" s="28">
        <f>IF(ISNA(vlookup($A54,Regional!$A$5:$I$30,9,FALSE)),0,(vlookup($A54,Regional!$A$5:$I$30,9,FALSE)))</f>
        <v>183.83</v>
      </c>
      <c r="J54" s="29">
        <f>IF(ISNA(vlookup($A54,TT!$A$90:$H$114,8,FALSE)),0,(vlookup($A54,TT!$A$90:$H$114,8,FALSE)))</f>
        <v>0</v>
      </c>
      <c r="K54" s="29">
        <f>IF(ISNA(vlookup($A54,TT!$A$194:$H$214,8,FALSE)),0,(vlookup($A54,TT!$A$194:$H$214,8,FALSE)))</f>
        <v>0</v>
      </c>
      <c r="L54" s="29">
        <f>IF(ISNA(vlookup($A54,TT!$J$90:$Q$112,8,FALSE)),0,(vlookup($A54,TT!$J$90:$Q$112,8,FALSE)))</f>
        <v>0</v>
      </c>
      <c r="M54" s="29">
        <f>IF(ISNA(vlookup($A54,TT!$J$194:$Q$215,8,FALSE)),0,(vlookup($A54,TT!$J$194:$Q$215,8,FALSE)))</f>
        <v>0</v>
      </c>
      <c r="N54" s="30">
        <f>IF(ISNA(vlookup($A54,TT!$S$90:$Z$118,8,FALSE)),0,(vlookup($A54,TT!$S$90:$Z$118,8,FALSE)))</f>
        <v>0</v>
      </c>
      <c r="O54" s="30">
        <f>IF(ISNA(vlookup($A54,TT!$S$200:$Z$230,8,FALSE)),0,(vlookup($A54,TT!$S$200:$Z$230,8,FALSE)))</f>
        <v>0</v>
      </c>
      <c r="P54" s="32">
        <v>0.0</v>
      </c>
      <c r="Q54" s="32">
        <v>0.0</v>
      </c>
      <c r="R54" s="32">
        <v>0.0</v>
      </c>
      <c r="S54" s="32">
        <v>0.0</v>
      </c>
      <c r="T54" s="32"/>
      <c r="U54" s="32"/>
      <c r="V54" s="47"/>
      <c r="W54" s="47"/>
      <c r="X54" s="47"/>
      <c r="Y54" s="47"/>
      <c r="Z54" s="47"/>
      <c r="AA54" s="47"/>
      <c r="AB54" s="47"/>
      <c r="AC54" s="34"/>
      <c r="AD54" s="48"/>
      <c r="AE54" s="48"/>
      <c r="AF54" s="49"/>
      <c r="AG54" s="49"/>
      <c r="AH54" s="36">
        <v>0.0</v>
      </c>
      <c r="AI54" s="36">
        <v>0.0</v>
      </c>
      <c r="AJ54" s="37">
        <f t="shared" si="3"/>
        <v>183.83</v>
      </c>
      <c r="AK54" s="38">
        <f t="shared" si="4"/>
        <v>0</v>
      </c>
      <c r="AL54" s="38">
        <f t="shared" si="5"/>
        <v>0</v>
      </c>
      <c r="AM54" s="38">
        <f t="shared" si="6"/>
        <v>0</v>
      </c>
      <c r="AN54" s="39">
        <f t="shared" si="7"/>
        <v>183.83</v>
      </c>
      <c r="AO54" s="54"/>
    </row>
    <row r="55" ht="15.75" customHeight="1">
      <c r="A55" s="24" t="str">
        <f t="shared" si="1"/>
        <v>SierraGRANT-LAVERGNE</v>
      </c>
      <c r="B55" s="25">
        <f t="shared" si="2"/>
        <v>53</v>
      </c>
      <c r="C55" s="41" t="s">
        <v>163</v>
      </c>
      <c r="D55" s="41" t="s">
        <v>164</v>
      </c>
      <c r="E55" s="24" t="s">
        <v>43</v>
      </c>
      <c r="F55" s="27" t="s">
        <v>50</v>
      </c>
      <c r="G55" s="28"/>
      <c r="H55" s="28"/>
      <c r="I55" s="28">
        <f>IF(ISNA(vlookup($A55,Regional!$A$5:$I$30,9,FALSE)),0,(vlookup($A55,Regional!$A$5:$I$30,9,FALSE)))</f>
        <v>0</v>
      </c>
      <c r="J55" s="29">
        <f>IF(ISNA(vlookup($A55,TT!$A$90:$H$114,8,FALSE)),0,(vlookup($A55,TT!$A$90:$H$114,8,FALSE)))</f>
        <v>171.21</v>
      </c>
      <c r="K55" s="29">
        <f>IF(ISNA(vlookup($A55,TT!$A$194:$H$214,8,FALSE)),0,(vlookup($A55,TT!$A$194:$H$214,8,FALSE)))</f>
        <v>0</v>
      </c>
      <c r="L55" s="29">
        <f>IF(ISNA(vlookup($A55,TT!$J$90:$Q$112,8,FALSE)),0,(vlookup($A55,TT!$J$90:$Q$112,8,FALSE)))</f>
        <v>0</v>
      </c>
      <c r="M55" s="29">
        <f>IF(ISNA(vlookup($A55,TT!$J$194:$Q$215,8,FALSE)),0,(vlookup($A55,TT!$J$194:$Q$215,8,FALSE)))</f>
        <v>0</v>
      </c>
      <c r="N55" s="30">
        <f>IF(ISNA(vlookup($A55,TT!$S$90:$Z$118,8,FALSE)),0,(vlookup($A55,TT!$S$90:$Z$118,8,FALSE)))</f>
        <v>0</v>
      </c>
      <c r="O55" s="30">
        <f>IF(ISNA(vlookup($A55,TT!$S$200:$Z$230,8,FALSE)),0,(vlookup($A55,TT!$S$200:$Z$230,8,FALSE)))</f>
        <v>0</v>
      </c>
      <c r="P55" s="42"/>
      <c r="Q55" s="42"/>
      <c r="R55" s="42"/>
      <c r="S55" s="42"/>
      <c r="T55" s="42"/>
      <c r="U55" s="42"/>
      <c r="V55" s="43"/>
      <c r="W55" s="43"/>
      <c r="X55" s="43"/>
      <c r="Y55" s="43"/>
      <c r="Z55" s="43"/>
      <c r="AA55" s="43"/>
      <c r="AB55" s="43"/>
      <c r="AC55" s="44"/>
      <c r="AD55" s="44"/>
      <c r="AE55" s="44"/>
      <c r="AF55" s="50"/>
      <c r="AG55" s="50"/>
      <c r="AH55" s="36">
        <v>0.0</v>
      </c>
      <c r="AI55" s="36">
        <v>0.0</v>
      </c>
      <c r="AJ55" s="37">
        <f t="shared" si="3"/>
        <v>171.21</v>
      </c>
      <c r="AK55" s="38">
        <f t="shared" si="4"/>
        <v>0</v>
      </c>
      <c r="AL55" s="38">
        <f t="shared" si="5"/>
        <v>0</v>
      </c>
      <c r="AM55" s="38">
        <f t="shared" si="6"/>
        <v>0</v>
      </c>
      <c r="AN55" s="39">
        <f t="shared" si="7"/>
        <v>171.21</v>
      </c>
      <c r="AO55" s="54"/>
    </row>
    <row r="56" ht="15.75" customHeight="1">
      <c r="A56" s="24" t="str">
        <f t="shared" si="1"/>
        <v>EvaHarris</v>
      </c>
      <c r="B56" s="25">
        <f t="shared" si="2"/>
        <v>54</v>
      </c>
      <c r="C56" s="41" t="s">
        <v>88</v>
      </c>
      <c r="D56" s="26" t="s">
        <v>160</v>
      </c>
      <c r="E56" s="24" t="s">
        <v>137</v>
      </c>
      <c r="F56" s="27" t="s">
        <v>130</v>
      </c>
      <c r="G56" s="28"/>
      <c r="H56" s="28"/>
      <c r="I56" s="28">
        <f>IF(ISNA(vlookup($A56,Regional!$A$5:$I$30,9,FALSE)),0,(vlookup($A56,Regional!$A$5:$I$30,9,FALSE)))</f>
        <v>169.13</v>
      </c>
      <c r="J56" s="29">
        <f>IF(ISNA(vlookup($A56,TT!$A$90:$H$114,8,FALSE)),0,(vlookup($A56,TT!$A$90:$H$114,8,FALSE)))</f>
        <v>0</v>
      </c>
      <c r="K56" s="29">
        <f>IF(ISNA(vlookup($A56,TT!$A$194:$H$214,8,FALSE)),0,(vlookup($A56,TT!$A$194:$H$214,8,FALSE)))</f>
        <v>0</v>
      </c>
      <c r="L56" s="29">
        <f>IF(ISNA(vlookup($A56,TT!$J$90:$Q$112,8,FALSE)),0,(vlookup($A56,TT!$J$90:$Q$112,8,FALSE)))</f>
        <v>0</v>
      </c>
      <c r="M56" s="29">
        <f>IF(ISNA(vlookup($A56,TT!$J$194:$Q$215,8,FALSE)),0,(vlookup($A56,TT!$J$194:$Q$215,8,FALSE)))</f>
        <v>0</v>
      </c>
      <c r="N56" s="30">
        <f>IF(ISNA(vlookup($A56,TT!$S$90:$Z$118,8,FALSE)),0,(vlookup($A56,TT!$S$90:$Z$118,8,FALSE)))</f>
        <v>0</v>
      </c>
      <c r="O56" s="30">
        <f>IF(ISNA(vlookup($A56,TT!$S$200:$Z$230,8,FALSE)),0,(vlookup($A56,TT!$S$200:$Z$230,8,FALSE)))</f>
        <v>0</v>
      </c>
      <c r="P56" s="32">
        <v>0.0</v>
      </c>
      <c r="Q56" s="32">
        <v>0.0</v>
      </c>
      <c r="R56" s="32">
        <v>0.0</v>
      </c>
      <c r="S56" s="32">
        <v>0.0</v>
      </c>
      <c r="T56" s="32"/>
      <c r="U56" s="32"/>
      <c r="V56" s="47"/>
      <c r="W56" s="47"/>
      <c r="X56" s="47"/>
      <c r="Y56" s="47"/>
      <c r="Z56" s="47"/>
      <c r="AA56" s="47"/>
      <c r="AB56" s="47"/>
      <c r="AC56" s="34"/>
      <c r="AD56" s="48"/>
      <c r="AE56" s="48"/>
      <c r="AF56" s="49"/>
      <c r="AG56" s="49"/>
      <c r="AH56" s="36">
        <v>0.0</v>
      </c>
      <c r="AI56" s="36">
        <v>0.0</v>
      </c>
      <c r="AJ56" s="37">
        <f t="shared" si="3"/>
        <v>169.13</v>
      </c>
      <c r="AK56" s="38">
        <f t="shared" si="4"/>
        <v>0</v>
      </c>
      <c r="AL56" s="38">
        <f t="shared" si="5"/>
        <v>0</v>
      </c>
      <c r="AM56" s="38">
        <f t="shared" si="6"/>
        <v>0</v>
      </c>
      <c r="AN56" s="39">
        <f t="shared" si="7"/>
        <v>169.13</v>
      </c>
      <c r="AO56" s="54"/>
    </row>
    <row r="57" ht="15.75" customHeight="1">
      <c r="A57" s="24" t="str">
        <f t="shared" si="1"/>
        <v>DaliaSimons</v>
      </c>
      <c r="B57" s="25">
        <f t="shared" si="2"/>
        <v>55</v>
      </c>
      <c r="C57" s="41" t="s">
        <v>165</v>
      </c>
      <c r="D57" s="26" t="s">
        <v>153</v>
      </c>
      <c r="E57" s="24" t="s">
        <v>137</v>
      </c>
      <c r="F57" s="27" t="s">
        <v>50</v>
      </c>
      <c r="G57" s="28"/>
      <c r="H57" s="28"/>
      <c r="I57" s="28">
        <f>IF(ISNA(vlookup($A57,Regional!$A$5:$I$30,9,FALSE)),0,(vlookup($A57,Regional!$A$5:$I$30,9,FALSE)))</f>
        <v>155.6</v>
      </c>
      <c r="J57" s="29">
        <f>IF(ISNA(vlookup($A57,TT!$A$90:$H$114,8,FALSE)),0,(vlookup($A57,TT!$A$90:$H$114,8,FALSE)))</f>
        <v>0</v>
      </c>
      <c r="K57" s="29">
        <f>IF(ISNA(vlookup($A57,TT!$A$194:$H$214,8,FALSE)),0,(vlookup($A57,TT!$A$194:$H$214,8,FALSE)))</f>
        <v>0</v>
      </c>
      <c r="L57" s="29">
        <f>IF(ISNA(vlookup($A57,TT!$J$90:$Q$112,8,FALSE)),0,(vlookup($A57,TT!$J$90:$Q$112,8,FALSE)))</f>
        <v>0</v>
      </c>
      <c r="M57" s="29">
        <f>IF(ISNA(vlookup($A57,TT!$J$194:$Q$215,8,FALSE)),0,(vlookup($A57,TT!$J$194:$Q$215,8,FALSE)))</f>
        <v>0</v>
      </c>
      <c r="N57" s="30">
        <f>IF(ISNA(vlookup($A57,TT!$S$90:$Z$118,8,FALSE)),0,(vlookup($A57,TT!$S$90:$Z$118,8,FALSE)))</f>
        <v>0</v>
      </c>
      <c r="O57" s="30">
        <f>IF(ISNA(vlookup($A57,TT!$S$200:$Z$230,8,FALSE)),0,(vlookup($A57,TT!$S$200:$Z$230,8,FALSE)))</f>
        <v>0</v>
      </c>
      <c r="P57" s="32">
        <v>0.0</v>
      </c>
      <c r="Q57" s="32">
        <v>0.0</v>
      </c>
      <c r="R57" s="32">
        <v>0.0</v>
      </c>
      <c r="S57" s="32">
        <v>0.0</v>
      </c>
      <c r="T57" s="32"/>
      <c r="U57" s="32"/>
      <c r="V57" s="47"/>
      <c r="W57" s="47"/>
      <c r="X57" s="47"/>
      <c r="Y57" s="47"/>
      <c r="Z57" s="47"/>
      <c r="AA57" s="47"/>
      <c r="AB57" s="47"/>
      <c r="AC57" s="34"/>
      <c r="AD57" s="48"/>
      <c r="AE57" s="48"/>
      <c r="AF57" s="49"/>
      <c r="AG57" s="49"/>
      <c r="AH57" s="36">
        <v>0.0</v>
      </c>
      <c r="AI57" s="36">
        <v>0.0</v>
      </c>
      <c r="AJ57" s="37">
        <f t="shared" si="3"/>
        <v>155.6</v>
      </c>
      <c r="AK57" s="38">
        <f t="shared" si="4"/>
        <v>0</v>
      </c>
      <c r="AL57" s="38">
        <f t="shared" si="5"/>
        <v>0</v>
      </c>
      <c r="AM57" s="38">
        <f t="shared" si="6"/>
        <v>0</v>
      </c>
      <c r="AN57" s="39">
        <f t="shared" si="7"/>
        <v>155.6</v>
      </c>
      <c r="AO57" s="54"/>
    </row>
    <row r="58" ht="15.75" customHeight="1">
      <c r="A58" s="24" t="str">
        <f t="shared" si="1"/>
        <v>CharlotteHarris</v>
      </c>
      <c r="B58" s="25">
        <f t="shared" si="2"/>
        <v>56</v>
      </c>
      <c r="C58" s="41" t="s">
        <v>166</v>
      </c>
      <c r="D58" s="26" t="s">
        <v>160</v>
      </c>
      <c r="E58" s="24" t="s">
        <v>137</v>
      </c>
      <c r="F58" s="27" t="s">
        <v>70</v>
      </c>
      <c r="G58" s="28"/>
      <c r="H58" s="28"/>
      <c r="I58" s="28">
        <f>IF(ISNA(vlookup($A58,Regional!$A$5:$I$30,9,FALSE)),0,(vlookup($A58,Regional!$A$5:$I$30,9,FALSE)))</f>
        <v>143.15</v>
      </c>
      <c r="J58" s="29">
        <f>IF(ISNA(vlookup($A58,TT!$A$90:$H$114,8,FALSE)),0,(vlookup($A58,TT!$A$90:$H$114,8,FALSE)))</f>
        <v>0</v>
      </c>
      <c r="K58" s="29">
        <f>IF(ISNA(vlookup($A58,TT!$A$194:$H$214,8,FALSE)),0,(vlookup($A58,TT!$A$194:$H$214,8,FALSE)))</f>
        <v>0</v>
      </c>
      <c r="L58" s="29">
        <f>IF(ISNA(vlookup($A58,TT!$J$90:$Q$112,8,FALSE)),0,(vlookup($A58,TT!$J$90:$Q$112,8,FALSE)))</f>
        <v>0</v>
      </c>
      <c r="M58" s="29">
        <f>IF(ISNA(vlookup($A58,TT!$J$194:$Q$215,8,FALSE)),0,(vlookup($A58,TT!$J$194:$Q$215,8,FALSE)))</f>
        <v>0</v>
      </c>
      <c r="N58" s="30">
        <f>IF(ISNA(vlookup($A58,TT!$S$90:$Z$118,8,FALSE)),0,(vlookup($A58,TT!$S$90:$Z$118,8,FALSE)))</f>
        <v>0</v>
      </c>
      <c r="O58" s="30">
        <f>IF(ISNA(vlookup($A58,TT!$S$200:$Z$230,8,FALSE)),0,(vlookup($A58,TT!$S$200:$Z$230,8,FALSE)))</f>
        <v>0</v>
      </c>
      <c r="P58" s="32">
        <v>0.0</v>
      </c>
      <c r="Q58" s="32">
        <v>0.0</v>
      </c>
      <c r="R58" s="32">
        <v>0.0</v>
      </c>
      <c r="S58" s="32">
        <v>0.0</v>
      </c>
      <c r="T58" s="32"/>
      <c r="U58" s="32"/>
      <c r="V58" s="47"/>
      <c r="W58" s="47"/>
      <c r="X58" s="47"/>
      <c r="Y58" s="47"/>
      <c r="Z58" s="47"/>
      <c r="AA58" s="47"/>
      <c r="AB58" s="47"/>
      <c r="AC58" s="34"/>
      <c r="AD58" s="48"/>
      <c r="AE58" s="48"/>
      <c r="AF58" s="49"/>
      <c r="AG58" s="49"/>
      <c r="AH58" s="36">
        <v>0.0</v>
      </c>
      <c r="AI58" s="36">
        <v>0.0</v>
      </c>
      <c r="AJ58" s="37">
        <f t="shared" si="3"/>
        <v>143.15</v>
      </c>
      <c r="AK58" s="38">
        <f t="shared" si="4"/>
        <v>0</v>
      </c>
      <c r="AL58" s="38">
        <f t="shared" si="5"/>
        <v>0</v>
      </c>
      <c r="AM58" s="38">
        <f t="shared" si="6"/>
        <v>0</v>
      </c>
      <c r="AN58" s="39">
        <f t="shared" si="7"/>
        <v>143.15</v>
      </c>
      <c r="AO58" s="54"/>
    </row>
    <row r="59" ht="15.75" customHeight="1">
      <c r="A59" s="24" t="str">
        <f t="shared" si="1"/>
        <v>CaseyReijers</v>
      </c>
      <c r="B59" s="25">
        <f t="shared" si="2"/>
        <v>57</v>
      </c>
      <c r="C59" s="41" t="s">
        <v>167</v>
      </c>
      <c r="D59" s="26" t="s">
        <v>168</v>
      </c>
      <c r="E59" s="24" t="s">
        <v>137</v>
      </c>
      <c r="F59" s="27" t="s">
        <v>150</v>
      </c>
      <c r="G59" s="28"/>
      <c r="H59" s="28"/>
      <c r="I59" s="28">
        <f>IF(ISNA(vlookup($A59,Regional!$A$5:$I$30,9,FALSE)),0,(vlookup($A59,Regional!$A$5:$I$30,9,FALSE)))</f>
        <v>131.7</v>
      </c>
      <c r="J59" s="29">
        <f>IF(ISNA(vlookup($A59,TT!$A$90:$H$114,8,FALSE)),0,(vlookup($A59,TT!$A$90:$H$114,8,FALSE)))</f>
        <v>0</v>
      </c>
      <c r="K59" s="29">
        <f>IF(ISNA(vlookup($A59,TT!$A$194:$H$214,8,FALSE)),0,(vlookup($A59,TT!$A$194:$H$214,8,FALSE)))</f>
        <v>0</v>
      </c>
      <c r="L59" s="29">
        <f>IF(ISNA(vlookup($A59,TT!$J$90:$Q$112,8,FALSE)),0,(vlookup($A59,TT!$J$90:$Q$112,8,FALSE)))</f>
        <v>0</v>
      </c>
      <c r="M59" s="29">
        <f>IF(ISNA(vlookup($A59,TT!$J$194:$Q$215,8,FALSE)),0,(vlookup($A59,TT!$J$194:$Q$215,8,FALSE)))</f>
        <v>0</v>
      </c>
      <c r="N59" s="30">
        <f>IF(ISNA(vlookup($A59,TT!$S$90:$Z$118,8,FALSE)),0,(vlookup($A59,TT!$S$90:$Z$118,8,FALSE)))</f>
        <v>0</v>
      </c>
      <c r="O59" s="30">
        <f>IF(ISNA(vlookup($A59,TT!$S$200:$Z$230,8,FALSE)),0,(vlookup($A59,TT!$S$200:$Z$230,8,FALSE)))</f>
        <v>0</v>
      </c>
      <c r="P59" s="32">
        <v>0.0</v>
      </c>
      <c r="Q59" s="32">
        <v>0.0</v>
      </c>
      <c r="R59" s="32">
        <v>0.0</v>
      </c>
      <c r="S59" s="32">
        <v>0.0</v>
      </c>
      <c r="T59" s="32"/>
      <c r="U59" s="32"/>
      <c r="V59" s="47"/>
      <c r="W59" s="47"/>
      <c r="X59" s="47"/>
      <c r="Y59" s="47"/>
      <c r="Z59" s="47"/>
      <c r="AA59" s="47"/>
      <c r="AB59" s="47"/>
      <c r="AC59" s="34"/>
      <c r="AD59" s="48"/>
      <c r="AE59" s="48"/>
      <c r="AF59" s="49"/>
      <c r="AG59" s="49"/>
      <c r="AH59" s="36">
        <v>0.0</v>
      </c>
      <c r="AI59" s="36">
        <v>0.0</v>
      </c>
      <c r="AJ59" s="37">
        <f t="shared" si="3"/>
        <v>131.7</v>
      </c>
      <c r="AK59" s="38">
        <f t="shared" si="4"/>
        <v>0</v>
      </c>
      <c r="AL59" s="38">
        <f t="shared" si="5"/>
        <v>0</v>
      </c>
      <c r="AM59" s="38">
        <f t="shared" si="6"/>
        <v>0</v>
      </c>
      <c r="AN59" s="39">
        <f t="shared" si="7"/>
        <v>131.7</v>
      </c>
      <c r="AO59" s="54"/>
    </row>
    <row r="60" ht="15.75" customHeight="1">
      <c r="A60" s="24" t="str">
        <f t="shared" si="1"/>
        <v>AddyScott</v>
      </c>
      <c r="B60" s="25">
        <f t="shared" si="2"/>
        <v>58</v>
      </c>
      <c r="C60" s="41" t="s">
        <v>169</v>
      </c>
      <c r="D60" s="26" t="s">
        <v>170</v>
      </c>
      <c r="E60" s="24" t="s">
        <v>137</v>
      </c>
      <c r="F60" s="27" t="s">
        <v>171</v>
      </c>
      <c r="G60" s="28"/>
      <c r="H60" s="28"/>
      <c r="I60" s="28">
        <f>IF(ISNA(vlookup($A60,Regional!$A$5:$I$30,9,FALSE)),0,(vlookup($A60,Regional!$A$5:$I$30,9,FALSE)))</f>
        <v>121.16</v>
      </c>
      <c r="J60" s="29">
        <f>IF(ISNA(vlookup($A60,TT!$A$90:$H$114,8,FALSE)),0,(vlookup($A60,TT!$A$90:$H$114,8,FALSE)))</f>
        <v>0</v>
      </c>
      <c r="K60" s="29">
        <f>IF(ISNA(vlookup($A60,TT!$A$194:$H$214,8,FALSE)),0,(vlookup($A60,TT!$A$194:$H$214,8,FALSE)))</f>
        <v>0</v>
      </c>
      <c r="L60" s="29">
        <f>IF(ISNA(vlookup($A60,TT!$J$90:$Q$112,8,FALSE)),0,(vlookup($A60,TT!$J$90:$Q$112,8,FALSE)))</f>
        <v>0</v>
      </c>
      <c r="M60" s="29">
        <f>IF(ISNA(vlookup($A60,TT!$J$194:$Q$215,8,FALSE)),0,(vlookup($A60,TT!$J$194:$Q$215,8,FALSE)))</f>
        <v>0</v>
      </c>
      <c r="N60" s="30">
        <f>IF(ISNA(vlookup($A60,TT!$S$90:$Z$118,8,FALSE)),0,(vlookup($A60,TT!$S$90:$Z$118,8,FALSE)))</f>
        <v>0</v>
      </c>
      <c r="O60" s="30">
        <f>IF(ISNA(vlookup($A60,TT!$S$200:$Z$230,8,FALSE)),0,(vlookup($A60,TT!$S$200:$Z$230,8,FALSE)))</f>
        <v>0</v>
      </c>
      <c r="P60" s="32">
        <v>0.0</v>
      </c>
      <c r="Q60" s="32">
        <v>0.0</v>
      </c>
      <c r="R60" s="32">
        <v>0.0</v>
      </c>
      <c r="S60" s="32">
        <v>0.0</v>
      </c>
      <c r="T60" s="32"/>
      <c r="U60" s="32"/>
      <c r="V60" s="47"/>
      <c r="W60" s="47"/>
      <c r="X60" s="47"/>
      <c r="Y60" s="47"/>
      <c r="Z60" s="47"/>
      <c r="AA60" s="47"/>
      <c r="AB60" s="47"/>
      <c r="AC60" s="34"/>
      <c r="AD60" s="48"/>
      <c r="AE60" s="48"/>
      <c r="AF60" s="49"/>
      <c r="AG60" s="49"/>
      <c r="AH60" s="36">
        <v>0.0</v>
      </c>
      <c r="AI60" s="36">
        <v>0.0</v>
      </c>
      <c r="AJ60" s="37">
        <f t="shared" si="3"/>
        <v>121.16</v>
      </c>
      <c r="AK60" s="38">
        <f t="shared" si="4"/>
        <v>0</v>
      </c>
      <c r="AL60" s="38">
        <f t="shared" si="5"/>
        <v>0</v>
      </c>
      <c r="AM60" s="38">
        <f t="shared" si="6"/>
        <v>0</v>
      </c>
      <c r="AN60" s="39">
        <f t="shared" si="7"/>
        <v>121.16</v>
      </c>
      <c r="AO60" s="54"/>
    </row>
    <row r="61" ht="15.75" customHeight="1">
      <c r="A61" s="24" t="str">
        <f t="shared" si="1"/>
        <v>HarperSwan</v>
      </c>
      <c r="B61" s="25">
        <f t="shared" si="2"/>
        <v>59</v>
      </c>
      <c r="C61" s="41" t="s">
        <v>172</v>
      </c>
      <c r="D61" s="26" t="s">
        <v>173</v>
      </c>
      <c r="E61" s="24" t="s">
        <v>137</v>
      </c>
      <c r="F61" s="27" t="s">
        <v>70</v>
      </c>
      <c r="G61" s="28"/>
      <c r="H61" s="28"/>
      <c r="I61" s="28">
        <f>IF(ISNA(vlookup($A61,Regional!$A$5:$I$30,9,FALSE)),0,(vlookup($A61,Regional!$A$5:$I$30,9,FALSE)))</f>
        <v>111.47</v>
      </c>
      <c r="J61" s="29">
        <f>IF(ISNA(vlookup($A61,TT!$A$90:$H$114,8,FALSE)),0,(vlookup($A61,TT!$A$90:$H$114,8,FALSE)))</f>
        <v>0</v>
      </c>
      <c r="K61" s="29">
        <f>IF(ISNA(vlookup($A61,TT!$A$194:$H$214,8,FALSE)),0,(vlookup($A61,TT!$A$194:$H$214,8,FALSE)))</f>
        <v>0</v>
      </c>
      <c r="L61" s="29">
        <f>IF(ISNA(vlookup($A61,TT!$J$90:$Q$112,8,FALSE)),0,(vlookup($A61,TT!$J$90:$Q$112,8,FALSE)))</f>
        <v>0</v>
      </c>
      <c r="M61" s="29">
        <f>IF(ISNA(vlookup($A61,TT!$J$194:$Q$215,8,FALSE)),0,(vlookup($A61,TT!$J$194:$Q$215,8,FALSE)))</f>
        <v>0</v>
      </c>
      <c r="N61" s="30">
        <f>IF(ISNA(vlookup($A61,TT!$S$90:$Z$118,8,FALSE)),0,(vlookup($A61,TT!$S$90:$Z$118,8,FALSE)))</f>
        <v>0</v>
      </c>
      <c r="O61" s="30">
        <f>IF(ISNA(vlookup($A61,TT!$S$200:$Z$230,8,FALSE)),0,(vlookup($A61,TT!$S$200:$Z$230,8,FALSE)))</f>
        <v>0</v>
      </c>
      <c r="P61" s="32">
        <v>0.0</v>
      </c>
      <c r="Q61" s="32">
        <v>0.0</v>
      </c>
      <c r="R61" s="32">
        <v>0.0</v>
      </c>
      <c r="S61" s="32">
        <v>0.0</v>
      </c>
      <c r="T61" s="32"/>
      <c r="U61" s="32"/>
      <c r="V61" s="47"/>
      <c r="W61" s="47"/>
      <c r="X61" s="47"/>
      <c r="Y61" s="47"/>
      <c r="Z61" s="47"/>
      <c r="AA61" s="47"/>
      <c r="AB61" s="47"/>
      <c r="AC61" s="34"/>
      <c r="AD61" s="48"/>
      <c r="AE61" s="48"/>
      <c r="AF61" s="49"/>
      <c r="AG61" s="49"/>
      <c r="AH61" s="36">
        <v>0.0</v>
      </c>
      <c r="AI61" s="36">
        <v>0.0</v>
      </c>
      <c r="AJ61" s="37">
        <f t="shared" si="3"/>
        <v>111.47</v>
      </c>
      <c r="AK61" s="38">
        <f t="shared" si="4"/>
        <v>0</v>
      </c>
      <c r="AL61" s="38">
        <f t="shared" si="5"/>
        <v>0</v>
      </c>
      <c r="AM61" s="38">
        <f t="shared" si="6"/>
        <v>0</v>
      </c>
      <c r="AN61" s="39">
        <f t="shared" si="7"/>
        <v>111.47</v>
      </c>
      <c r="AO61" s="54"/>
    </row>
    <row r="62" ht="15.75" customHeight="1">
      <c r="A62" s="24" t="str">
        <f t="shared" si="1"/>
        <v>PiperSharpe</v>
      </c>
      <c r="B62" s="25">
        <f t="shared" si="2"/>
        <v>60</v>
      </c>
      <c r="C62" s="41" t="s">
        <v>174</v>
      </c>
      <c r="D62" s="26" t="s">
        <v>139</v>
      </c>
      <c r="E62" s="24" t="s">
        <v>137</v>
      </c>
      <c r="F62" s="27" t="s">
        <v>150</v>
      </c>
      <c r="G62" s="28"/>
      <c r="H62" s="28"/>
      <c r="I62" s="28">
        <f>IF(ISNA(vlookup($A62,Regional!$A$5:$I$30,9,FALSE)),0,(vlookup($A62,Regional!$A$5:$I$30,9,FALSE)))</f>
        <v>102.55</v>
      </c>
      <c r="J62" s="29">
        <f>IF(ISNA(vlookup($A62,TT!$A$90:$H$114,8,FALSE)),0,(vlookup($A62,TT!$A$90:$H$114,8,FALSE)))</f>
        <v>0</v>
      </c>
      <c r="K62" s="29">
        <f>IF(ISNA(vlookup($A62,TT!$A$194:$H$214,8,FALSE)),0,(vlookup($A62,TT!$A$194:$H$214,8,FALSE)))</f>
        <v>0</v>
      </c>
      <c r="L62" s="29">
        <f>IF(ISNA(vlookup($A62,TT!$J$90:$Q$112,8,FALSE)),0,(vlookup($A62,TT!$J$90:$Q$112,8,FALSE)))</f>
        <v>0</v>
      </c>
      <c r="M62" s="29">
        <f>IF(ISNA(vlookup($A62,TT!$J$194:$Q$215,8,FALSE)),0,(vlookup($A62,TT!$J$194:$Q$215,8,FALSE)))</f>
        <v>0</v>
      </c>
      <c r="N62" s="30">
        <f>IF(ISNA(vlookup($A62,TT!$S$90:$Z$118,8,FALSE)),0,(vlookup($A62,TT!$S$90:$Z$118,8,FALSE)))</f>
        <v>0</v>
      </c>
      <c r="O62" s="30">
        <f>IF(ISNA(vlookup($A62,TT!$S$200:$Z$230,8,FALSE)),0,(vlookup($A62,TT!$S$200:$Z$230,8,FALSE)))</f>
        <v>0</v>
      </c>
      <c r="P62" s="32">
        <v>0.0</v>
      </c>
      <c r="Q62" s="32">
        <v>0.0</v>
      </c>
      <c r="R62" s="32">
        <v>0.0</v>
      </c>
      <c r="S62" s="32">
        <v>0.0</v>
      </c>
      <c r="T62" s="32"/>
      <c r="U62" s="32"/>
      <c r="V62" s="47"/>
      <c r="W62" s="47"/>
      <c r="X62" s="47"/>
      <c r="Y62" s="47"/>
      <c r="Z62" s="47"/>
      <c r="AA62" s="47"/>
      <c r="AB62" s="47"/>
      <c r="AC62" s="34"/>
      <c r="AD62" s="48"/>
      <c r="AE62" s="48"/>
      <c r="AF62" s="49"/>
      <c r="AG62" s="49"/>
      <c r="AH62" s="36">
        <v>0.0</v>
      </c>
      <c r="AI62" s="36">
        <v>0.0</v>
      </c>
      <c r="AJ62" s="37">
        <f t="shared" si="3"/>
        <v>102.55</v>
      </c>
      <c r="AK62" s="38">
        <f t="shared" si="4"/>
        <v>0</v>
      </c>
      <c r="AL62" s="38">
        <f t="shared" si="5"/>
        <v>0</v>
      </c>
      <c r="AM62" s="38">
        <f t="shared" si="6"/>
        <v>0</v>
      </c>
      <c r="AN62" s="39">
        <f t="shared" si="7"/>
        <v>102.55</v>
      </c>
      <c r="AO62" s="54"/>
    </row>
    <row r="63" ht="15.75" customHeight="1">
      <c r="A63" s="24" t="str">
        <f t="shared" si="1"/>
        <v>AbbySeward</v>
      </c>
      <c r="B63" s="25">
        <f t="shared" si="2"/>
        <v>61</v>
      </c>
      <c r="C63" s="41" t="s">
        <v>175</v>
      </c>
      <c r="D63" s="26" t="s">
        <v>176</v>
      </c>
      <c r="E63" s="24" t="s">
        <v>155</v>
      </c>
      <c r="F63" s="27" t="s">
        <v>150</v>
      </c>
      <c r="G63" s="28"/>
      <c r="H63" s="28"/>
      <c r="I63" s="28">
        <f>IF(ISNA(vlookup($A63,Regional!$A$5:$I$30,9,FALSE)),0,(vlookup($A63,Regional!$A$5:$I$30,9,FALSE)))</f>
        <v>94.35</v>
      </c>
      <c r="J63" s="29">
        <f>IF(ISNA(vlookup($A63,TT!$A$90:$H$114,8,FALSE)),0,(vlookup($A63,TT!$A$90:$H$114,8,FALSE)))</f>
        <v>0</v>
      </c>
      <c r="K63" s="29">
        <f>IF(ISNA(vlookup($A63,TT!$A$194:$H$214,8,FALSE)),0,(vlookup($A63,TT!$A$194:$H$214,8,FALSE)))</f>
        <v>0</v>
      </c>
      <c r="L63" s="29">
        <f>IF(ISNA(vlookup($A63,TT!$J$90:$Q$112,8,FALSE)),0,(vlookup($A63,TT!$J$90:$Q$112,8,FALSE)))</f>
        <v>0</v>
      </c>
      <c r="M63" s="29">
        <f>IF(ISNA(vlookup($A63,TT!$J$194:$Q$215,8,FALSE)),0,(vlookup($A63,TT!$J$194:$Q$215,8,FALSE)))</f>
        <v>0</v>
      </c>
      <c r="N63" s="30">
        <f>IF(ISNA(vlookup($A63,TT!$S$90:$Z$118,8,FALSE)),0,(vlookup($A63,TT!$S$90:$Z$118,8,FALSE)))</f>
        <v>0</v>
      </c>
      <c r="O63" s="30">
        <f>IF(ISNA(vlookup($A63,TT!$S$200:$Z$230,8,FALSE)),0,(vlookup($A63,TT!$S$200:$Z$230,8,FALSE)))</f>
        <v>0</v>
      </c>
      <c r="P63" s="32">
        <v>0.0</v>
      </c>
      <c r="Q63" s="32">
        <v>0.0</v>
      </c>
      <c r="R63" s="32">
        <v>0.0</v>
      </c>
      <c r="S63" s="32">
        <v>0.0</v>
      </c>
      <c r="T63" s="32"/>
      <c r="U63" s="32"/>
      <c r="V63" s="47"/>
      <c r="W63" s="47"/>
      <c r="X63" s="47"/>
      <c r="Y63" s="47"/>
      <c r="Z63" s="47"/>
      <c r="AA63" s="47"/>
      <c r="AB63" s="47"/>
      <c r="AC63" s="34"/>
      <c r="AD63" s="48"/>
      <c r="AE63" s="48"/>
      <c r="AF63" s="49"/>
      <c r="AG63" s="49"/>
      <c r="AH63" s="36">
        <v>0.0</v>
      </c>
      <c r="AI63" s="36">
        <v>0.0</v>
      </c>
      <c r="AJ63" s="37">
        <f t="shared" si="3"/>
        <v>94.35</v>
      </c>
      <c r="AK63" s="38">
        <f t="shared" si="4"/>
        <v>0</v>
      </c>
      <c r="AL63" s="38">
        <f t="shared" si="5"/>
        <v>0</v>
      </c>
      <c r="AM63" s="38">
        <f t="shared" si="6"/>
        <v>0</v>
      </c>
      <c r="AN63" s="39">
        <f t="shared" si="7"/>
        <v>94.35</v>
      </c>
      <c r="AO63" s="54"/>
    </row>
    <row r="64" ht="15.75" customHeight="1">
      <c r="A64" s="24" t="str">
        <f t="shared" si="1"/>
        <v>SkylarCoates</v>
      </c>
      <c r="B64" s="25">
        <f t="shared" si="2"/>
        <v>62</v>
      </c>
      <c r="C64" s="41" t="s">
        <v>177</v>
      </c>
      <c r="D64" s="26" t="s">
        <v>178</v>
      </c>
      <c r="E64" s="24" t="s">
        <v>137</v>
      </c>
      <c r="F64" s="27" t="s">
        <v>130</v>
      </c>
      <c r="G64" s="28"/>
      <c r="H64" s="28"/>
      <c r="I64" s="28">
        <f>IF(ISNA(vlookup($A64,Regional!$A$5:$I$30,9,FALSE)),0,(vlookup($A64,Regional!$A$5:$I$30,9,FALSE)))</f>
        <v>86.8</v>
      </c>
      <c r="J64" s="29">
        <f>IF(ISNA(vlookup($A64,TT!$A$90:$H$114,8,FALSE)),0,(vlookup($A64,TT!$A$90:$H$114,8,FALSE)))</f>
        <v>0</v>
      </c>
      <c r="K64" s="29">
        <f>IF(ISNA(vlookup($A64,TT!$A$194:$H$214,8,FALSE)),0,(vlookup($A64,TT!$A$194:$H$214,8,FALSE)))</f>
        <v>0</v>
      </c>
      <c r="L64" s="29">
        <f>IF(ISNA(vlookup($A64,TT!$J$90:$Q$112,8,FALSE)),0,(vlookup($A64,TT!$J$90:$Q$112,8,FALSE)))</f>
        <v>0</v>
      </c>
      <c r="M64" s="29">
        <f>IF(ISNA(vlookup($A64,TT!$J$194:$Q$215,8,FALSE)),0,(vlookup($A64,TT!$J$194:$Q$215,8,FALSE)))</f>
        <v>0</v>
      </c>
      <c r="N64" s="30">
        <f>IF(ISNA(vlookup($A64,TT!$S$90:$Z$118,8,FALSE)),0,(vlookup($A64,TT!$S$90:$Z$118,8,FALSE)))</f>
        <v>0</v>
      </c>
      <c r="O64" s="30">
        <f>IF(ISNA(vlookup($A64,TT!$S$200:$Z$230,8,FALSE)),0,(vlookup($A64,TT!$S$200:$Z$230,8,FALSE)))</f>
        <v>0</v>
      </c>
      <c r="P64" s="32">
        <v>0.0</v>
      </c>
      <c r="Q64" s="32">
        <v>0.0</v>
      </c>
      <c r="R64" s="32">
        <v>0.0</v>
      </c>
      <c r="S64" s="32">
        <v>0.0</v>
      </c>
      <c r="T64" s="32"/>
      <c r="U64" s="32"/>
      <c r="V64" s="47"/>
      <c r="W64" s="47"/>
      <c r="X64" s="47"/>
      <c r="Y64" s="47"/>
      <c r="Z64" s="47"/>
      <c r="AA64" s="47"/>
      <c r="AB64" s="47"/>
      <c r="AC64" s="34"/>
      <c r="AD64" s="48"/>
      <c r="AE64" s="48"/>
      <c r="AF64" s="49"/>
      <c r="AG64" s="49"/>
      <c r="AH64" s="36">
        <v>0.0</v>
      </c>
      <c r="AI64" s="36">
        <v>0.0</v>
      </c>
      <c r="AJ64" s="37">
        <f t="shared" si="3"/>
        <v>86.8</v>
      </c>
      <c r="AK64" s="38">
        <f t="shared" si="4"/>
        <v>0</v>
      </c>
      <c r="AL64" s="38">
        <f t="shared" si="5"/>
        <v>0</v>
      </c>
      <c r="AM64" s="38">
        <f t="shared" si="6"/>
        <v>0</v>
      </c>
      <c r="AN64" s="39">
        <f t="shared" si="7"/>
        <v>86.8</v>
      </c>
      <c r="AO64" s="54"/>
    </row>
    <row r="65" ht="15.75" customHeight="1">
      <c r="A65" s="24" t="str">
        <f t="shared" si="1"/>
        <v>LemonWalker</v>
      </c>
      <c r="B65" s="25">
        <f t="shared" si="2"/>
        <v>63</v>
      </c>
      <c r="C65" s="41" t="s">
        <v>179</v>
      </c>
      <c r="D65" s="26" t="s">
        <v>180</v>
      </c>
      <c r="E65" s="24" t="s">
        <v>69</v>
      </c>
      <c r="F65" s="27" t="s">
        <v>46</v>
      </c>
      <c r="G65" s="28"/>
      <c r="H65" s="28"/>
      <c r="I65" s="28">
        <f>IF(ISNA(vlookup($A65,Regional!$A$5:$I$30,9,FALSE)),0,(vlookup($A65,Regional!$A$5:$I$30,9,FALSE)))</f>
        <v>0</v>
      </c>
      <c r="J65" s="29">
        <f>IF(ISNA(vlookup($A65,TT!$A$90:$H$114,8,FALSE)),0,(vlookup($A65,TT!$A$90:$H$114,8,FALSE)))</f>
        <v>0</v>
      </c>
      <c r="K65" s="29">
        <f>IF(ISNA(vlookup($A65,TT!$A$194:$H$214,8,FALSE)),0,(vlookup($A65,TT!$A$194:$H$214,8,FALSE)))</f>
        <v>0</v>
      </c>
      <c r="L65" s="29">
        <f>IF(ISNA(vlookup($A65,TT!$J$90:$Q$112,8,FALSE)),0,(vlookup($A65,TT!$J$90:$Q$112,8,FALSE)))</f>
        <v>0</v>
      </c>
      <c r="M65" s="29">
        <f>IF(ISNA(vlookup($A65,TT!$J$194:$Q$215,8,FALSE)),0,(vlookup($A65,TT!$J$194:$Q$215,8,FALSE)))</f>
        <v>0</v>
      </c>
      <c r="N65" s="30">
        <f>IF(ISNA(vlookup($A65,TT!$S$90:$Z$118,8,FALSE)),0,(vlookup($A65,TT!$S$90:$Z$118,8,FALSE)))</f>
        <v>80.83678642</v>
      </c>
      <c r="O65" s="30">
        <f>IF(ISNA(vlookup($A65,TT!$S$200:$Z$230,8,FALSE)),0,(vlookup($A65,TT!$S$200:$Z$230,8,FALSE)))</f>
        <v>0</v>
      </c>
      <c r="P65" s="32">
        <v>0.0</v>
      </c>
      <c r="Q65" s="32">
        <v>0.0</v>
      </c>
      <c r="R65" s="32">
        <v>0.0</v>
      </c>
      <c r="S65" s="32">
        <v>0.0</v>
      </c>
      <c r="T65" s="32"/>
      <c r="U65" s="32"/>
      <c r="V65" s="47"/>
      <c r="W65" s="47"/>
      <c r="X65" s="47"/>
      <c r="Y65" s="47"/>
      <c r="Z65" s="47"/>
      <c r="AA65" s="47"/>
      <c r="AB65" s="47"/>
      <c r="AC65" s="34"/>
      <c r="AD65" s="48"/>
      <c r="AE65" s="48"/>
      <c r="AF65" s="49"/>
      <c r="AG65" s="49"/>
      <c r="AH65" s="36">
        <v>0.0</v>
      </c>
      <c r="AI65" s="36">
        <v>0.0</v>
      </c>
      <c r="AJ65" s="37">
        <f t="shared" si="3"/>
        <v>80.83678642</v>
      </c>
      <c r="AK65" s="38">
        <f t="shared" si="4"/>
        <v>0</v>
      </c>
      <c r="AL65" s="38">
        <f t="shared" si="5"/>
        <v>0</v>
      </c>
      <c r="AM65" s="38">
        <f t="shared" si="6"/>
        <v>0</v>
      </c>
      <c r="AN65" s="39">
        <f t="shared" si="7"/>
        <v>80.83678642</v>
      </c>
      <c r="AO65" s="54"/>
    </row>
    <row r="66" ht="15.75" customHeight="1">
      <c r="A66" s="24" t="str">
        <f t="shared" si="1"/>
        <v>ElodieKeeling</v>
      </c>
      <c r="B66" s="25">
        <f t="shared" si="2"/>
        <v>64</v>
      </c>
      <c r="C66" s="41" t="s">
        <v>181</v>
      </c>
      <c r="D66" s="26" t="s">
        <v>182</v>
      </c>
      <c r="E66" s="24" t="s">
        <v>137</v>
      </c>
      <c r="F66" s="27" t="s">
        <v>171</v>
      </c>
      <c r="G66" s="28"/>
      <c r="H66" s="28"/>
      <c r="I66" s="28">
        <f>IF(ISNA(vlookup($A66,Regional!$A$5:$I$30,9,FALSE)),0,(vlookup($A66,Regional!$A$5:$I$30,9,FALSE)))</f>
        <v>79.86</v>
      </c>
      <c r="J66" s="29">
        <f>IF(ISNA(vlookup($A66,TT!$A$90:$H$114,8,FALSE)),0,(vlookup($A66,TT!$A$90:$H$114,8,FALSE)))</f>
        <v>0</v>
      </c>
      <c r="K66" s="29">
        <f>IF(ISNA(vlookup($A66,TT!$A$194:$H$214,8,FALSE)),0,(vlookup($A66,TT!$A$194:$H$214,8,FALSE)))</f>
        <v>0</v>
      </c>
      <c r="L66" s="29">
        <f>IF(ISNA(vlookup($A66,TT!$J$90:$Q$112,8,FALSE)),0,(vlookup($A66,TT!$J$90:$Q$112,8,FALSE)))</f>
        <v>0</v>
      </c>
      <c r="M66" s="29">
        <f>IF(ISNA(vlookup($A66,TT!$J$194:$Q$215,8,FALSE)),0,(vlookup($A66,TT!$J$194:$Q$215,8,FALSE)))</f>
        <v>0</v>
      </c>
      <c r="N66" s="30">
        <f>IF(ISNA(vlookup($A66,TT!$S$90:$Z$118,8,FALSE)),0,(vlookup($A66,TT!$S$90:$Z$118,8,FALSE)))</f>
        <v>0</v>
      </c>
      <c r="O66" s="30">
        <f>IF(ISNA(vlookup($A66,TT!$S$200:$Z$230,8,FALSE)),0,(vlookup($A66,TT!$S$200:$Z$230,8,FALSE)))</f>
        <v>0</v>
      </c>
      <c r="P66" s="32">
        <v>0.0</v>
      </c>
      <c r="Q66" s="32">
        <v>0.0</v>
      </c>
      <c r="R66" s="32">
        <v>0.0</v>
      </c>
      <c r="S66" s="32">
        <v>0.0</v>
      </c>
      <c r="T66" s="32"/>
      <c r="U66" s="32"/>
      <c r="V66" s="47"/>
      <c r="W66" s="47"/>
      <c r="X66" s="47"/>
      <c r="Y66" s="47"/>
      <c r="Z66" s="47"/>
      <c r="AA66" s="47"/>
      <c r="AB66" s="47"/>
      <c r="AC66" s="34"/>
      <c r="AD66" s="48"/>
      <c r="AE66" s="48"/>
      <c r="AF66" s="49"/>
      <c r="AG66" s="49"/>
      <c r="AH66" s="36">
        <v>0.0</v>
      </c>
      <c r="AI66" s="36">
        <v>0.0</v>
      </c>
      <c r="AJ66" s="37">
        <f t="shared" si="3"/>
        <v>79.86</v>
      </c>
      <c r="AK66" s="38">
        <f t="shared" si="4"/>
        <v>0</v>
      </c>
      <c r="AL66" s="38">
        <f t="shared" si="5"/>
        <v>0</v>
      </c>
      <c r="AM66" s="38">
        <f t="shared" si="6"/>
        <v>0</v>
      </c>
      <c r="AN66" s="39">
        <f t="shared" si="7"/>
        <v>79.86</v>
      </c>
      <c r="AO66" s="54"/>
    </row>
    <row r="67" ht="15.75" customHeight="1">
      <c r="A67" s="24" t="str">
        <f t="shared" si="1"/>
        <v>MilaMoll</v>
      </c>
      <c r="B67" s="25">
        <f t="shared" si="2"/>
        <v>65</v>
      </c>
      <c r="C67" s="41" t="s">
        <v>183</v>
      </c>
      <c r="D67" s="26" t="s">
        <v>184</v>
      </c>
      <c r="E67" s="24" t="s">
        <v>137</v>
      </c>
      <c r="F67" s="27" t="s">
        <v>171</v>
      </c>
      <c r="G67" s="28"/>
      <c r="H67" s="28"/>
      <c r="I67" s="28">
        <f>IF(ISNA(vlookup($A67,Regional!$A$5:$I$30,9,FALSE)),0,(vlookup($A67,Regional!$A$5:$I$30,9,FALSE)))</f>
        <v>73.47</v>
      </c>
      <c r="J67" s="29">
        <f>IF(ISNA(vlookup($A67,TT!$A$90:$H$114,8,FALSE)),0,(vlookup($A67,TT!$A$90:$H$114,8,FALSE)))</f>
        <v>0</v>
      </c>
      <c r="K67" s="29">
        <f>IF(ISNA(vlookup($A67,TT!$A$194:$H$214,8,FALSE)),0,(vlookup($A67,TT!$A$194:$H$214,8,FALSE)))</f>
        <v>0</v>
      </c>
      <c r="L67" s="29">
        <f>IF(ISNA(vlookup($A67,TT!$J$90:$Q$112,8,FALSE)),0,(vlookup($A67,TT!$J$90:$Q$112,8,FALSE)))</f>
        <v>0</v>
      </c>
      <c r="M67" s="29">
        <f>IF(ISNA(vlookup($A67,TT!$J$194:$Q$215,8,FALSE)),0,(vlookup($A67,TT!$J$194:$Q$215,8,FALSE)))</f>
        <v>0</v>
      </c>
      <c r="N67" s="30">
        <f>IF(ISNA(vlookup($A67,TT!$S$90:$Z$118,8,FALSE)),0,(vlookup($A67,TT!$S$90:$Z$118,8,FALSE)))</f>
        <v>0</v>
      </c>
      <c r="O67" s="30">
        <f>IF(ISNA(vlookup($A67,TT!$S$200:$Z$230,8,FALSE)),0,(vlookup($A67,TT!$S$200:$Z$230,8,FALSE)))</f>
        <v>0</v>
      </c>
      <c r="P67" s="32">
        <v>0.0</v>
      </c>
      <c r="Q67" s="32">
        <v>0.0</v>
      </c>
      <c r="R67" s="32">
        <v>0.0</v>
      </c>
      <c r="S67" s="32">
        <v>0.0</v>
      </c>
      <c r="T67" s="32"/>
      <c r="U67" s="32"/>
      <c r="V67" s="47"/>
      <c r="W67" s="47"/>
      <c r="X67" s="47"/>
      <c r="Y67" s="47"/>
      <c r="Z67" s="47"/>
      <c r="AA67" s="47"/>
      <c r="AB67" s="47"/>
      <c r="AC67" s="34"/>
      <c r="AD67" s="48"/>
      <c r="AE67" s="48"/>
      <c r="AF67" s="49"/>
      <c r="AG67" s="49"/>
      <c r="AH67" s="36">
        <v>0.0</v>
      </c>
      <c r="AI67" s="36">
        <v>0.0</v>
      </c>
      <c r="AJ67" s="37">
        <f t="shared" si="3"/>
        <v>73.47</v>
      </c>
      <c r="AK67" s="38">
        <f t="shared" si="4"/>
        <v>0</v>
      </c>
      <c r="AL67" s="38">
        <f t="shared" si="5"/>
        <v>0</v>
      </c>
      <c r="AM67" s="38">
        <f t="shared" si="6"/>
        <v>0</v>
      </c>
      <c r="AN67" s="39">
        <f t="shared" si="7"/>
        <v>73.47</v>
      </c>
      <c r="AO67" s="54"/>
    </row>
    <row r="68" ht="15.75" customHeight="1">
      <c r="A68" s="24" t="str">
        <f t="shared" si="1"/>
        <v>AveryKrumme</v>
      </c>
      <c r="B68" s="25">
        <f t="shared" si="2"/>
        <v>66</v>
      </c>
      <c r="C68" s="41" t="s">
        <v>185</v>
      </c>
      <c r="D68" s="26" t="s">
        <v>186</v>
      </c>
      <c r="E68" s="24" t="s">
        <v>76</v>
      </c>
      <c r="F68" s="27" t="s">
        <v>50</v>
      </c>
      <c r="G68" s="28"/>
      <c r="H68" s="28"/>
      <c r="I68" s="28">
        <f>IF(ISNA(vlookup($A68,Regional!$A$5:$I$30,9,FALSE)),0,(vlookup($A68,Regional!$A$5:$I$30,9,FALSE)))</f>
        <v>0</v>
      </c>
      <c r="J68" s="29">
        <f>IF(ISNA(vlookup($A68,TT!$A$90:$H$114,8,FALSE)),0,(vlookup($A68,TT!$A$90:$H$114,8,FALSE)))</f>
        <v>0</v>
      </c>
      <c r="K68" s="29">
        <f>IF(ISNA(vlookup($A68,TT!$A$194:$H$214,8,FALSE)),0,(vlookup($A68,TT!$A$194:$H$214,8,FALSE)))</f>
        <v>0</v>
      </c>
      <c r="L68" s="29">
        <f>IF(ISNA(vlookup($A68,TT!$J$90:$Q$112,8,FALSE)),0,(vlookup($A68,TT!$J$90:$Q$112,8,FALSE)))</f>
        <v>0</v>
      </c>
      <c r="M68" s="29">
        <f>IF(ISNA(vlookup($A68,TT!$J$194:$Q$215,8,FALSE)),0,(vlookup($A68,TT!$J$194:$Q$215,8,FALSE)))</f>
        <v>0</v>
      </c>
      <c r="N68" s="30">
        <f>IF(ISNA(vlookup($A68,TT!$S$90:$Z$118,8,FALSE)),0,(vlookup($A68,TT!$S$90:$Z$118,8,FALSE)))</f>
        <v>0</v>
      </c>
      <c r="O68" s="30">
        <f>IF(ISNA(vlookup($A68,TT!$S$200:$Z$230,8,FALSE)),0,(vlookup($A68,TT!$S$200:$Z$230,8,FALSE)))</f>
        <v>0</v>
      </c>
      <c r="P68" s="32">
        <v>0.0</v>
      </c>
      <c r="Q68" s="32">
        <v>0.0</v>
      </c>
      <c r="R68" s="32">
        <v>0.0</v>
      </c>
      <c r="S68" s="32">
        <v>0.0</v>
      </c>
      <c r="T68" s="32"/>
      <c r="U68" s="32"/>
      <c r="V68" s="47"/>
      <c r="W68" s="47"/>
      <c r="X68" s="47"/>
      <c r="Y68" s="47"/>
      <c r="Z68" s="47"/>
      <c r="AA68" s="47"/>
      <c r="AB68" s="47"/>
      <c r="AC68" s="34"/>
      <c r="AD68" s="48"/>
      <c r="AE68" s="48"/>
      <c r="AF68" s="49"/>
      <c r="AG68" s="49"/>
      <c r="AH68" s="36">
        <v>0.0</v>
      </c>
      <c r="AI68" s="36">
        <v>0.0</v>
      </c>
      <c r="AJ68" s="37">
        <f t="shared" si="3"/>
        <v>0</v>
      </c>
      <c r="AK68" s="38">
        <f t="shared" si="4"/>
        <v>0</v>
      </c>
      <c r="AL68" s="38">
        <f t="shared" si="5"/>
        <v>0</v>
      </c>
      <c r="AM68" s="38">
        <f t="shared" si="6"/>
        <v>0</v>
      </c>
      <c r="AN68" s="39">
        <f t="shared" si="7"/>
        <v>0</v>
      </c>
      <c r="AO68" s="54"/>
    </row>
    <row r="69" ht="15.75" customHeight="1">
      <c r="A69" s="24" t="str">
        <f t="shared" si="1"/>
        <v>AnfisaCarter</v>
      </c>
      <c r="B69" s="25">
        <f t="shared" si="2"/>
        <v>66</v>
      </c>
      <c r="C69" s="41" t="s">
        <v>187</v>
      </c>
      <c r="D69" s="26" t="s">
        <v>188</v>
      </c>
      <c r="E69" s="24" t="s">
        <v>137</v>
      </c>
      <c r="F69" s="27" t="s">
        <v>130</v>
      </c>
      <c r="G69" s="28"/>
      <c r="H69" s="28"/>
      <c r="I69" s="28">
        <f>IF(ISNA(vlookup($A69,Regional!$A$5:$I$30,9,FALSE)),0,(vlookup($A69,Regional!$A$5:$I$30,9,FALSE)))</f>
        <v>0</v>
      </c>
      <c r="J69" s="29">
        <f>IF(ISNA(vlookup($A69,TT!$A$90:$H$114,8,FALSE)),0,(vlookup($A69,TT!$A$90:$H$114,8,FALSE)))</f>
        <v>0</v>
      </c>
      <c r="K69" s="29">
        <f>IF(ISNA(vlookup($A69,TT!$A$194:$H$214,8,FALSE)),0,(vlookup($A69,TT!$A$194:$H$214,8,FALSE)))</f>
        <v>0</v>
      </c>
      <c r="L69" s="29">
        <f>IF(ISNA(vlookup($A69,TT!$J$90:$Q$112,8,FALSE)),0,(vlookup($A69,TT!$J$90:$Q$112,8,FALSE)))</f>
        <v>0</v>
      </c>
      <c r="M69" s="29">
        <f>IF(ISNA(vlookup($A69,TT!$J$194:$Q$215,8,FALSE)),0,(vlookup($A69,TT!$J$194:$Q$215,8,FALSE)))</f>
        <v>0</v>
      </c>
      <c r="N69" s="30">
        <f>IF(ISNA(vlookup($A69,TT!$S$90:$Z$118,8,FALSE)),0,(vlookup($A69,TT!$S$90:$Z$118,8,FALSE)))</f>
        <v>0</v>
      </c>
      <c r="O69" s="30">
        <f>IF(ISNA(vlookup($A69,TT!$S$200:$Z$230,8,FALSE)),0,(vlookup($A69,TT!$S$200:$Z$230,8,FALSE)))</f>
        <v>0</v>
      </c>
      <c r="P69" s="32">
        <v>0.0</v>
      </c>
      <c r="Q69" s="32">
        <v>0.0</v>
      </c>
      <c r="R69" s="32">
        <v>0.0</v>
      </c>
      <c r="S69" s="32">
        <v>0.0</v>
      </c>
      <c r="T69" s="32"/>
      <c r="U69" s="32"/>
      <c r="V69" s="47"/>
      <c r="W69" s="47"/>
      <c r="X69" s="47"/>
      <c r="Y69" s="47"/>
      <c r="Z69" s="47"/>
      <c r="AA69" s="47"/>
      <c r="AB69" s="47"/>
      <c r="AC69" s="34"/>
      <c r="AD69" s="48"/>
      <c r="AE69" s="48"/>
      <c r="AF69" s="49"/>
      <c r="AG69" s="49"/>
      <c r="AH69" s="36">
        <v>0.0</v>
      </c>
      <c r="AI69" s="36">
        <v>0.0</v>
      </c>
      <c r="AJ69" s="37">
        <f t="shared" si="3"/>
        <v>0</v>
      </c>
      <c r="AK69" s="38">
        <f t="shared" si="4"/>
        <v>0</v>
      </c>
      <c r="AL69" s="38">
        <f t="shared" si="5"/>
        <v>0</v>
      </c>
      <c r="AM69" s="38">
        <f t="shared" si="6"/>
        <v>0</v>
      </c>
      <c r="AN69" s="39">
        <f t="shared" si="7"/>
        <v>0</v>
      </c>
      <c r="AO69" s="54"/>
    </row>
    <row r="70" ht="15.75" customHeight="1">
      <c r="A70" s="41"/>
      <c r="B70" s="63"/>
      <c r="C70" s="41"/>
      <c r="D70" s="26"/>
      <c r="E70" s="64"/>
      <c r="F70" s="64"/>
      <c r="G70" s="26"/>
      <c r="H70" s="26"/>
      <c r="I70" s="26"/>
      <c r="J70" s="65"/>
      <c r="K70" s="26"/>
      <c r="L70" s="65"/>
      <c r="M70" s="65"/>
      <c r="N70" s="65"/>
      <c r="O70" s="6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66"/>
      <c r="AK70" s="67"/>
      <c r="AL70" s="67"/>
      <c r="AM70" s="67"/>
      <c r="AN70" s="68"/>
      <c r="AO70" s="24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N$70">
    <sortState ref="A1:AN70">
      <sortCondition descending="1" ref="AN1:AN70"/>
    </sortState>
  </autoFilter>
  <customSheetViews>
    <customSheetView guid="{AFCB10AB-A4A4-48DE-A973-2CABCF77E49E}" filter="1" showAutoFilter="1">
      <autoFilter ref="$K$1:$AN$70"/>
      <extLst>
        <ext uri="GoogleSheetsCustomDataVersion1">
          <go:sheetsCustomData xmlns:go="http://customooxmlschemas.google.com/" filterViewId="1293153117"/>
        </ext>
      </extLst>
    </customSheetView>
  </customSheetViews>
  <conditionalFormatting sqref="AN1:AN3 AN5:AN70">
    <cfRule type="notContainsBlanks" dxfId="0" priority="1">
      <formula>LEN(TRIM(AN1))&gt;0</formula>
    </cfRule>
  </conditionalFormatting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0"/>
  <cols>
    <col customWidth="1" min="1" max="1" width="6.88"/>
    <col customWidth="1" min="2" max="2" width="7.0"/>
    <col customWidth="1" min="3" max="3" width="7.63"/>
    <col customWidth="1" min="5" max="5" width="31.38"/>
    <col customWidth="1" min="6" max="6" width="6.38"/>
    <col customWidth="1" min="7" max="7" width="7.38"/>
    <col customWidth="1" min="8" max="8" width="11.0"/>
    <col customWidth="1" min="9" max="9" width="7.75"/>
    <col customWidth="1" min="10" max="10" width="8.63"/>
    <col customWidth="1" min="11" max="11" width="8.88"/>
    <col customWidth="1" min="12" max="12" width="11.88"/>
    <col customWidth="1" min="13" max="13" width="11.25"/>
    <col customWidth="1" min="14" max="14" width="8.5"/>
    <col customWidth="1" min="15" max="15" width="8.88"/>
    <col customWidth="1" min="16" max="37" width="9.5"/>
    <col customWidth="1" min="38" max="39" width="13.75"/>
    <col customWidth="1" min="40" max="43" width="9.5"/>
    <col customWidth="1" min="44" max="44" width="6.88"/>
    <col customWidth="1" min="45" max="45" width="2.5"/>
  </cols>
  <sheetData>
    <row r="1" ht="15.75" customHeight="1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2" t="s">
        <v>6</v>
      </c>
      <c r="H1" s="4" t="s">
        <v>8</v>
      </c>
      <c r="I1" s="3" t="s">
        <v>7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8" t="s">
        <v>189</v>
      </c>
      <c r="X1" s="8" t="s">
        <v>22</v>
      </c>
      <c r="Y1" s="9" t="s">
        <v>190</v>
      </c>
      <c r="Z1" s="9" t="s">
        <v>191</v>
      </c>
      <c r="AA1" s="9" t="s">
        <v>23</v>
      </c>
      <c r="AB1" s="70" t="s">
        <v>192</v>
      </c>
      <c r="AC1" s="70" t="s">
        <v>24</v>
      </c>
      <c r="AD1" s="70" t="s">
        <v>25</v>
      </c>
      <c r="AE1" s="70" t="s">
        <v>26</v>
      </c>
      <c r="AF1" s="70" t="s">
        <v>27</v>
      </c>
      <c r="AG1" s="10" t="s">
        <v>28</v>
      </c>
      <c r="AH1" s="11" t="s">
        <v>30</v>
      </c>
      <c r="AI1" s="10" t="s">
        <v>29</v>
      </c>
      <c r="AJ1" s="71" t="s">
        <v>31</v>
      </c>
      <c r="AK1" s="71" t="s">
        <v>32</v>
      </c>
      <c r="AL1" s="72" t="s">
        <v>193</v>
      </c>
      <c r="AM1" s="72" t="s">
        <v>193</v>
      </c>
      <c r="AN1" s="14">
        <v>1.0</v>
      </c>
      <c r="AO1" s="15">
        <v>2.0</v>
      </c>
      <c r="AP1" s="15">
        <v>3.0</v>
      </c>
      <c r="AQ1" s="15">
        <v>4.0</v>
      </c>
      <c r="AR1" s="73" t="s">
        <v>35</v>
      </c>
      <c r="AS1" s="74"/>
    </row>
    <row r="2" ht="15.75" customHeight="1">
      <c r="A2" s="1"/>
      <c r="B2" s="1"/>
      <c r="C2" s="1"/>
      <c r="D2" s="1"/>
      <c r="E2" s="1"/>
      <c r="F2" s="1"/>
      <c r="G2" s="18"/>
      <c r="H2" s="18" t="s">
        <v>36</v>
      </c>
      <c r="I2" s="18"/>
      <c r="J2" s="75"/>
      <c r="K2" s="75"/>
      <c r="L2" s="75"/>
      <c r="M2" s="75"/>
      <c r="N2" s="75"/>
      <c r="O2" s="75"/>
      <c r="P2" s="76"/>
      <c r="Q2" s="76"/>
      <c r="R2" s="76"/>
      <c r="S2" s="76"/>
      <c r="T2" s="76"/>
      <c r="U2" s="76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  <c r="AH2" s="79"/>
      <c r="AI2" s="79"/>
      <c r="AJ2" s="80"/>
      <c r="AK2" s="80"/>
      <c r="AL2" s="81"/>
      <c r="AM2" s="81"/>
      <c r="AN2" s="82"/>
      <c r="AO2" s="83"/>
      <c r="AP2" s="83"/>
      <c r="AQ2" s="83"/>
      <c r="AR2" s="84"/>
      <c r="AS2" s="74"/>
    </row>
    <row r="3" ht="15.75" customHeight="1">
      <c r="A3" s="24" t="str">
        <f t="shared" ref="A3:A148" si="1">concatenate(C3,D3)</f>
        <v>KaiMartin</v>
      </c>
      <c r="B3" s="25">
        <f t="shared" ref="B3:B148" si="2">rank(AR3,AR$3:AR$413,0)</f>
        <v>1</v>
      </c>
      <c r="C3" s="41" t="s">
        <v>194</v>
      </c>
      <c r="D3" s="26" t="s">
        <v>195</v>
      </c>
      <c r="E3" s="24" t="s">
        <v>39</v>
      </c>
      <c r="F3" s="27" t="s">
        <v>196</v>
      </c>
      <c r="G3" s="28"/>
      <c r="H3" s="85">
        <f>IF(ISNA(vlookup($A3,Regional!$A$35:$I$87,9,FALSE)),0,(vlookup($A3,Regional!$A$35:$I$87,9,FALSE)))</f>
        <v>0</v>
      </c>
      <c r="I3" s="86"/>
      <c r="J3" s="87">
        <f>IF(ISNA(vlookup($A3,TT!$A$119:$H$178,8,FALSE)),0,(vlookup($A3,TT!$A$119:$H$178,8,FALSE)))</f>
        <v>0</v>
      </c>
      <c r="K3" s="87">
        <f>IF(ISNA(vlookup($A3,TT!$A$221:$H$280,8,FALSE)),0,(vlookup($A3,TT!$A$221:$H$280,8,FALSE)))</f>
        <v>0</v>
      </c>
      <c r="L3" s="87">
        <f>IF(ISNA(vlookup($A3,TT!$J$119:$Q$188,8,FALSE)),0,(vlookup($A3,TT!$J$119:$Q$188,8,FALSE)))</f>
        <v>0</v>
      </c>
      <c r="M3" s="87">
        <f>IF(ISNA(vlookup($A3,TT!$J$221:$Q$293,8,FALSE)),0,(vlookup($A3,TT!$J$221:$Q$293,8,FALSE)))</f>
        <v>0</v>
      </c>
      <c r="N3" s="88">
        <f>IF(ISNA(vlookup($A3,TT!$S$126:$Z$193,8,FALSE)),0,(vlookup($A3,TT!$S$126:$Z$193,8,FALSE)))</f>
        <v>0</v>
      </c>
      <c r="O3" s="88">
        <f>IF(ISNA(vlookup($A3,TT!$S$237:$Z$305,8,FALSE)),0,(vlookup($A3,TT!$S$237:$Z$305,8,FALSE)))</f>
        <v>0</v>
      </c>
      <c r="P3" s="89">
        <v>0.0</v>
      </c>
      <c r="Q3" s="89">
        <v>0.0</v>
      </c>
      <c r="R3" s="89"/>
      <c r="S3" s="89"/>
      <c r="T3" s="89"/>
      <c r="U3" s="89"/>
      <c r="V3" s="90">
        <v>147.23</v>
      </c>
      <c r="W3" s="90"/>
      <c r="X3" s="90">
        <v>812.32</v>
      </c>
      <c r="Y3" s="91"/>
      <c r="Z3" s="91"/>
      <c r="AA3" s="91">
        <v>741.9</v>
      </c>
      <c r="AB3" s="91">
        <v>0.0</v>
      </c>
      <c r="AC3" s="91">
        <v>0.0</v>
      </c>
      <c r="AD3" s="91">
        <v>0.0</v>
      </c>
      <c r="AE3" s="91">
        <v>824.69</v>
      </c>
      <c r="AF3" s="91">
        <v>850.0</v>
      </c>
      <c r="AG3" s="92"/>
      <c r="AH3" s="93"/>
      <c r="AI3" s="94"/>
      <c r="AJ3" s="95"/>
      <c r="AK3" s="95"/>
      <c r="AL3" s="96"/>
      <c r="AM3" s="96"/>
      <c r="AN3" s="37">
        <f t="shared" ref="AN3:AN148" si="3">MAX(G3:AM3)</f>
        <v>850</v>
      </c>
      <c r="AO3" s="38">
        <f t="shared" ref="AO3:AO148" si="4">LARGE(G3:AM3,2)</f>
        <v>824.69</v>
      </c>
      <c r="AP3" s="38">
        <f t="shared" ref="AP3:AP148" si="5">LARGE(G3:AM3,3)</f>
        <v>812.32</v>
      </c>
      <c r="AQ3" s="38">
        <f t="shared" ref="AQ3:AQ148" si="6">LARGE(G3:AM3,4)</f>
        <v>741.9</v>
      </c>
      <c r="AR3" s="97">
        <f t="shared" ref="AR3:AR148" si="7">SUM(AN3:AQ3)</f>
        <v>3228.91</v>
      </c>
      <c r="AS3" s="98"/>
    </row>
    <row r="4" ht="15.75" customHeight="1">
      <c r="A4" s="24" t="str">
        <f t="shared" si="1"/>
        <v>TateGarrod</v>
      </c>
      <c r="B4" s="25">
        <f t="shared" si="2"/>
        <v>2</v>
      </c>
      <c r="C4" s="41" t="s">
        <v>197</v>
      </c>
      <c r="D4" s="41" t="s">
        <v>52</v>
      </c>
      <c r="E4" s="24" t="s">
        <v>53</v>
      </c>
      <c r="F4" s="27" t="s">
        <v>196</v>
      </c>
      <c r="G4" s="28"/>
      <c r="H4" s="28">
        <f>IF(ISNA(vlookup($A4,Regional!$A$35:$I$87,9,FALSE)),0,(vlookup($A4,Regional!$A$35:$I$87,9,FALSE)))</f>
        <v>0</v>
      </c>
      <c r="I4" s="28"/>
      <c r="J4" s="29">
        <f>IF(ISNA(vlookup($A4,TT!$A$119:$H$178,8,FALSE)),0,(vlookup($A4,TT!$A$119:$H$178,8,FALSE)))</f>
        <v>0</v>
      </c>
      <c r="K4" s="29">
        <f>IF(ISNA(vlookup($A4,TT!$A$221:$H$280,8,FALSE)),0,(vlookup($A4,TT!$A$221:$H$280,8,FALSE)))</f>
        <v>0</v>
      </c>
      <c r="L4" s="29">
        <f>IF(ISNA(vlookup($A4,TT!$J$119:$Q$188,8,FALSE)),0,(vlookup($A4,TT!$J$119:$Q$188,8,FALSE)))</f>
        <v>0</v>
      </c>
      <c r="M4" s="29">
        <f>IF(ISNA(vlookup($A4,TT!$J$221:$Q$293,8,FALSE)),0,(vlookup($A4,TT!$J$221:$Q$293,8,FALSE)))</f>
        <v>0</v>
      </c>
      <c r="N4" s="30">
        <f>IF(ISNA(vlookup($A4,TT!$S$126:$Z$193,8,FALSE)),0,(vlookup($A4,TT!$S$126:$Z$193,8,FALSE)))</f>
        <v>0</v>
      </c>
      <c r="O4" s="30">
        <f>IF(ISNA(vlookup($A4,TT!$S$237:$Z$305,8,FALSE)),0,(vlookup($A4,TT!$S$237:$Z$305,8,FALSE)))</f>
        <v>0</v>
      </c>
      <c r="P4" s="42"/>
      <c r="Q4" s="42">
        <v>0.0</v>
      </c>
      <c r="R4" s="31"/>
      <c r="S4" s="42"/>
      <c r="T4" s="42"/>
      <c r="U4" s="42"/>
      <c r="V4" s="43">
        <v>730.77</v>
      </c>
      <c r="W4" s="33"/>
      <c r="X4" s="43">
        <v>850.0</v>
      </c>
      <c r="Y4" s="43"/>
      <c r="Z4" s="43"/>
      <c r="AA4" s="43">
        <v>609.56</v>
      </c>
      <c r="AB4" s="43">
        <v>0.0</v>
      </c>
      <c r="AC4" s="43">
        <v>0.0</v>
      </c>
      <c r="AD4" s="43">
        <v>0.0</v>
      </c>
      <c r="AE4" s="43">
        <v>667.42</v>
      </c>
      <c r="AF4" s="43">
        <v>687.9</v>
      </c>
      <c r="AG4" s="44"/>
      <c r="AH4" s="44"/>
      <c r="AI4" s="44"/>
      <c r="AJ4" s="35">
        <v>800.0</v>
      </c>
      <c r="AK4" s="35">
        <v>741.4875</v>
      </c>
      <c r="AL4" s="36"/>
      <c r="AM4" s="36"/>
      <c r="AN4" s="37">
        <f t="shared" si="3"/>
        <v>850</v>
      </c>
      <c r="AO4" s="38">
        <f t="shared" si="4"/>
        <v>800</v>
      </c>
      <c r="AP4" s="38">
        <f t="shared" si="5"/>
        <v>741.4875</v>
      </c>
      <c r="AQ4" s="38">
        <f t="shared" si="6"/>
        <v>730.77</v>
      </c>
      <c r="AR4" s="97">
        <f t="shared" si="7"/>
        <v>3122.2575</v>
      </c>
      <c r="AS4" s="40"/>
    </row>
    <row r="5" ht="15.75" customHeight="1">
      <c r="A5" s="24" t="str">
        <f t="shared" si="1"/>
        <v>AidanMulvihill</v>
      </c>
      <c r="B5" s="25">
        <f t="shared" si="2"/>
        <v>3</v>
      </c>
      <c r="C5" s="26" t="s">
        <v>198</v>
      </c>
      <c r="D5" s="26" t="s">
        <v>199</v>
      </c>
      <c r="E5" s="24" t="s">
        <v>39</v>
      </c>
      <c r="F5" s="27" t="s">
        <v>196</v>
      </c>
      <c r="G5" s="28"/>
      <c r="H5" s="28">
        <f>IF(ISNA(vlookup($A5,Regional!$A$35:$I$87,9,FALSE)),0,(vlookup($A5,Regional!$A$35:$I$87,9,FALSE)))</f>
        <v>0</v>
      </c>
      <c r="I5" s="28"/>
      <c r="J5" s="29">
        <f>IF(ISNA(vlookup($A5,TT!$A$119:$H$178,8,FALSE)),0,(vlookup($A5,TT!$A$119:$H$178,8,FALSE)))</f>
        <v>0</v>
      </c>
      <c r="K5" s="29">
        <f>IF(ISNA(vlookup($A5,TT!$A$221:$H$280,8,FALSE)),0,(vlookup($A5,TT!$A$221:$H$280,8,FALSE)))</f>
        <v>0</v>
      </c>
      <c r="L5" s="29">
        <f>IF(ISNA(vlookup($A5,TT!$J$119:$Q$188,8,FALSE)),0,(vlookup($A5,TT!$J$119:$Q$188,8,FALSE)))</f>
        <v>0</v>
      </c>
      <c r="M5" s="29">
        <f>IF(ISNA(vlookup($A5,TT!$J$221:$Q$293,8,FALSE)),0,(vlookup($A5,TT!$J$221:$Q$293,8,FALSE)))</f>
        <v>0</v>
      </c>
      <c r="N5" s="30">
        <f>IF(ISNA(vlookup($A5,TT!$S$126:$Z$193,8,FALSE)),0,(vlookup($A5,TT!$S$126:$Z$193,8,FALSE)))</f>
        <v>0</v>
      </c>
      <c r="O5" s="30">
        <f>IF(ISNA(vlookup($A5,TT!$S$237:$Z$305,8,FALSE)),0,(vlookup($A5,TT!$S$237:$Z$305,8,FALSE)))</f>
        <v>0</v>
      </c>
      <c r="P5" s="32">
        <v>0.0</v>
      </c>
      <c r="Q5" s="32">
        <v>750.0</v>
      </c>
      <c r="R5" s="32"/>
      <c r="S5" s="31"/>
      <c r="T5" s="32"/>
      <c r="U5" s="32"/>
      <c r="V5" s="47">
        <v>698.38</v>
      </c>
      <c r="W5" s="47"/>
      <c r="X5" s="47">
        <v>0.0</v>
      </c>
      <c r="Y5" s="47"/>
      <c r="Z5" s="47"/>
      <c r="AA5" s="47">
        <v>812.32</v>
      </c>
      <c r="AB5" s="47">
        <v>0.0</v>
      </c>
      <c r="AC5" s="47">
        <v>0.0</v>
      </c>
      <c r="AD5" s="47">
        <v>0.0</v>
      </c>
      <c r="AE5" s="47">
        <v>764.67</v>
      </c>
      <c r="AF5" s="47">
        <v>709.01</v>
      </c>
      <c r="AG5" s="48"/>
      <c r="AH5" s="48"/>
      <c r="AI5" s="48"/>
      <c r="AJ5" s="49">
        <v>780.0</v>
      </c>
      <c r="AK5" s="49">
        <v>722.9503125</v>
      </c>
      <c r="AL5" s="36"/>
      <c r="AM5" s="36"/>
      <c r="AN5" s="37">
        <f t="shared" si="3"/>
        <v>812.32</v>
      </c>
      <c r="AO5" s="38">
        <f t="shared" si="4"/>
        <v>780</v>
      </c>
      <c r="AP5" s="38">
        <f t="shared" si="5"/>
        <v>764.67</v>
      </c>
      <c r="AQ5" s="38">
        <f t="shared" si="6"/>
        <v>750</v>
      </c>
      <c r="AR5" s="97">
        <f t="shared" si="7"/>
        <v>3106.99</v>
      </c>
      <c r="AS5" s="40"/>
    </row>
    <row r="6" ht="15.75" customHeight="1">
      <c r="A6" s="24" t="str">
        <f t="shared" si="1"/>
        <v>BenLynch</v>
      </c>
      <c r="B6" s="25">
        <f t="shared" si="2"/>
        <v>4</v>
      </c>
      <c r="C6" s="26" t="s">
        <v>200</v>
      </c>
      <c r="D6" s="26" t="s">
        <v>201</v>
      </c>
      <c r="E6" s="24" t="s">
        <v>39</v>
      </c>
      <c r="F6" s="27" t="s">
        <v>202</v>
      </c>
      <c r="G6" s="28"/>
      <c r="H6" s="28">
        <f>IF(ISNA(vlookup($A6,Regional!$A$35:$I$87,9,FALSE)),0,(vlookup($A6,Regional!$A$35:$I$87,9,FALSE)))</f>
        <v>0</v>
      </c>
      <c r="I6" s="28"/>
      <c r="J6" s="29">
        <f>IF(ISNA(vlookup($A6,TT!$A$119:$H$178,8,FALSE)),0,(vlookup($A6,TT!$A$119:$H$178,8,FALSE)))</f>
        <v>0</v>
      </c>
      <c r="K6" s="29">
        <f>IF(ISNA(vlookup($A6,TT!$A$221:$H$280,8,FALSE)),0,(vlookup($A6,TT!$A$221:$H$280,8,FALSE)))</f>
        <v>0</v>
      </c>
      <c r="L6" s="29">
        <f>IF(ISNA(vlookup($A6,TT!$J$119:$Q$188,8,FALSE)),0,(vlookup($A6,TT!$J$119:$Q$188,8,FALSE)))</f>
        <v>0</v>
      </c>
      <c r="M6" s="29">
        <f>IF(ISNA(vlookup($A6,TT!$J$221:$Q$293,8,FALSE)),0,(vlookup($A6,TT!$J$221:$Q$293,8,FALSE)))</f>
        <v>0</v>
      </c>
      <c r="N6" s="30">
        <f>IF(ISNA(vlookup($A6,TT!$S$126:$Z$193,8,FALSE)),0,(vlookup($A6,TT!$S$126:$Z$193,8,FALSE)))</f>
        <v>0</v>
      </c>
      <c r="O6" s="30">
        <f>IF(ISNA(vlookup($A6,TT!$S$237:$Z$305,8,FALSE)),0,(vlookup($A6,TT!$S$237:$Z$305,8,FALSE)))</f>
        <v>0</v>
      </c>
      <c r="P6" s="31">
        <v>750.0</v>
      </c>
      <c r="Q6" s="31">
        <v>723.75</v>
      </c>
      <c r="R6" s="32"/>
      <c r="S6" s="31"/>
      <c r="T6" s="31"/>
      <c r="U6" s="31"/>
      <c r="V6" s="33">
        <v>709.01</v>
      </c>
      <c r="W6" s="33">
        <v>667.42</v>
      </c>
      <c r="X6" s="33">
        <v>719.81</v>
      </c>
      <c r="Y6" s="33">
        <v>730.77</v>
      </c>
      <c r="Z6" s="33">
        <v>582.54</v>
      </c>
      <c r="AA6" s="33">
        <v>788.13</v>
      </c>
      <c r="AB6" s="33">
        <v>0.0</v>
      </c>
      <c r="AC6" s="33">
        <v>0.0</v>
      </c>
      <c r="AD6" s="33">
        <v>0.0</v>
      </c>
      <c r="AE6" s="33">
        <v>687.9</v>
      </c>
      <c r="AF6" s="33">
        <v>628.27</v>
      </c>
      <c r="AG6" s="34"/>
      <c r="AH6" s="34"/>
      <c r="AI6" s="34"/>
      <c r="AJ6" s="35"/>
      <c r="AK6" s="35"/>
      <c r="AL6" s="36">
        <v>626.2</v>
      </c>
      <c r="AM6" s="36">
        <v>607.55</v>
      </c>
      <c r="AN6" s="37">
        <f t="shared" si="3"/>
        <v>788.13</v>
      </c>
      <c r="AO6" s="38">
        <f t="shared" si="4"/>
        <v>750</v>
      </c>
      <c r="AP6" s="38">
        <f t="shared" si="5"/>
        <v>730.77</v>
      </c>
      <c r="AQ6" s="38">
        <f t="shared" si="6"/>
        <v>723.75</v>
      </c>
      <c r="AR6" s="97">
        <f t="shared" si="7"/>
        <v>2992.65</v>
      </c>
      <c r="AS6" s="40"/>
    </row>
    <row r="7" ht="15.75" customHeight="1">
      <c r="A7" s="24" t="str">
        <f t="shared" si="1"/>
        <v>BryceMenning</v>
      </c>
      <c r="B7" s="25">
        <f t="shared" si="2"/>
        <v>5</v>
      </c>
      <c r="C7" s="41" t="s">
        <v>203</v>
      </c>
      <c r="D7" s="41" t="s">
        <v>204</v>
      </c>
      <c r="E7" s="99" t="s">
        <v>39</v>
      </c>
      <c r="F7" s="27" t="s">
        <v>196</v>
      </c>
      <c r="G7" s="28"/>
      <c r="H7" s="28">
        <f>IF(ISNA(vlookup($A7,Regional!$A$35:$I$87,9,FALSE)),0,(vlookup($A7,Regional!$A$35:$I$87,9,FALSE)))</f>
        <v>0</v>
      </c>
      <c r="I7" s="28"/>
      <c r="J7" s="29">
        <f>IF(ISNA(vlookup($A7,TT!$A$119:$H$178,8,FALSE)),0,(vlookup($A7,TT!$A$119:$H$178,8,FALSE)))</f>
        <v>0</v>
      </c>
      <c r="K7" s="29">
        <f>IF(ISNA(vlookup($A7,TT!$A$221:$H$280,8,FALSE)),0,(vlookup($A7,TT!$A$221:$H$280,8,FALSE)))</f>
        <v>0</v>
      </c>
      <c r="L7" s="29">
        <f>IF(ISNA(vlookup($A7,TT!$J$119:$Q$188,8,FALSE)),0,(vlookup($A7,TT!$J$119:$Q$188,8,FALSE)))</f>
        <v>0</v>
      </c>
      <c r="M7" s="29">
        <f>IF(ISNA(vlookup($A7,TT!$J$221:$Q$293,8,FALSE)),0,(vlookup($A7,TT!$J$221:$Q$293,8,FALSE)))</f>
        <v>0</v>
      </c>
      <c r="N7" s="30">
        <f>IF(ISNA(vlookup($A7,TT!$S$126:$Z$193,8,FALSE)),0,(vlookup($A7,TT!$S$126:$Z$193,8,FALSE)))</f>
        <v>0</v>
      </c>
      <c r="O7" s="30">
        <f>IF(ISNA(vlookup($A7,TT!$S$237:$Z$305,8,FALSE)),0,(vlookup($A7,TT!$S$237:$Z$305,8,FALSE)))</f>
        <v>0</v>
      </c>
      <c r="P7" s="32">
        <v>564.0</v>
      </c>
      <c r="Q7" s="32">
        <v>698.42</v>
      </c>
      <c r="R7" s="32"/>
      <c r="S7" s="32"/>
      <c r="T7" s="31"/>
      <c r="U7" s="31"/>
      <c r="V7" s="43">
        <v>609.56</v>
      </c>
      <c r="W7" s="47"/>
      <c r="X7" s="47">
        <v>698.38</v>
      </c>
      <c r="Y7" s="47"/>
      <c r="Z7" s="47"/>
      <c r="AA7" s="47">
        <v>764.67</v>
      </c>
      <c r="AB7" s="47">
        <v>0.0</v>
      </c>
      <c r="AC7" s="47">
        <v>0.0</v>
      </c>
      <c r="AD7" s="47">
        <v>0.0</v>
      </c>
      <c r="AE7" s="47">
        <v>609.56</v>
      </c>
      <c r="AF7" s="47">
        <v>753.2</v>
      </c>
      <c r="AG7" s="34"/>
      <c r="AH7" s="48"/>
      <c r="AI7" s="48"/>
      <c r="AJ7" s="35"/>
      <c r="AK7" s="49"/>
      <c r="AL7" s="36"/>
      <c r="AM7" s="36"/>
      <c r="AN7" s="37">
        <f t="shared" si="3"/>
        <v>764.67</v>
      </c>
      <c r="AO7" s="38">
        <f t="shared" si="4"/>
        <v>753.2</v>
      </c>
      <c r="AP7" s="38">
        <f t="shared" si="5"/>
        <v>698.42</v>
      </c>
      <c r="AQ7" s="38">
        <f t="shared" si="6"/>
        <v>698.38</v>
      </c>
      <c r="AR7" s="97">
        <f t="shared" si="7"/>
        <v>2914.67</v>
      </c>
      <c r="AS7" s="40"/>
    </row>
    <row r="8" ht="15.75" customHeight="1">
      <c r="A8" s="24" t="str">
        <f t="shared" si="1"/>
        <v>DrewChristensen</v>
      </c>
      <c r="B8" s="25">
        <f t="shared" si="2"/>
        <v>6</v>
      </c>
      <c r="C8" s="41" t="s">
        <v>205</v>
      </c>
      <c r="D8" s="41" t="s">
        <v>206</v>
      </c>
      <c r="E8" s="24" t="s">
        <v>53</v>
      </c>
      <c r="F8" s="27" t="s">
        <v>207</v>
      </c>
      <c r="G8" s="28"/>
      <c r="H8" s="28">
        <f>IF(ISNA(vlookup($A8,Regional!$A$35:$I$87,9,FALSE)),0,(vlookup($A8,Regional!$A$35:$I$87,9,FALSE)))</f>
        <v>0</v>
      </c>
      <c r="I8" s="28"/>
      <c r="J8" s="29">
        <f>IF(ISNA(vlookup($A8,TT!$A$119:$H$178,8,FALSE)),0,(vlookup($A8,TT!$A$119:$H$178,8,FALSE)))</f>
        <v>611</v>
      </c>
      <c r="K8" s="29">
        <f>IF(ISNA(vlookup($A8,TT!$A$221:$H$280,8,FALSE)),0,(vlookup($A8,TT!$A$221:$H$280,8,FALSE)))</f>
        <v>611</v>
      </c>
      <c r="L8" s="29">
        <f>IF(ISNA(vlookup($A8,TT!$J$119:$Q$188,8,FALSE)),0,(vlookup($A8,TT!$J$119:$Q$188,8,FALSE)))</f>
        <v>539.88</v>
      </c>
      <c r="M8" s="29">
        <f>IF(ISNA(vlookup($A8,TT!$J$221:$Q$293,8,FALSE)),0,(vlookup($A8,TT!$J$221:$Q$293,8,FALSE)))</f>
        <v>650</v>
      </c>
      <c r="N8" s="30">
        <f>IF(ISNA(vlookup($A8,TT!$S$126:$Z$193,8,FALSE)),0,(vlookup($A8,TT!$S$126:$Z$193,8,FALSE)))</f>
        <v>477.04</v>
      </c>
      <c r="O8" s="30">
        <f>IF(ISNA(vlookup($A8,TT!$S$237:$Z$305,8,FALSE)),0,(vlookup($A8,TT!$S$237:$Z$305,8,FALSE)))</f>
        <v>611</v>
      </c>
      <c r="P8" s="32"/>
      <c r="Q8" s="32"/>
      <c r="R8" s="32">
        <v>506.83</v>
      </c>
      <c r="S8" s="32">
        <v>297.01</v>
      </c>
      <c r="T8" s="32"/>
      <c r="U8" s="32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>
        <v>750.0</v>
      </c>
      <c r="AH8" s="48"/>
      <c r="AI8" s="48">
        <v>335.52</v>
      </c>
      <c r="AJ8" s="49"/>
      <c r="AK8" s="49"/>
      <c r="AL8" s="36"/>
      <c r="AM8" s="36"/>
      <c r="AN8" s="37">
        <f t="shared" si="3"/>
        <v>750</v>
      </c>
      <c r="AO8" s="38">
        <f t="shared" si="4"/>
        <v>650</v>
      </c>
      <c r="AP8" s="38">
        <f t="shared" si="5"/>
        <v>611</v>
      </c>
      <c r="AQ8" s="38">
        <f t="shared" si="6"/>
        <v>611</v>
      </c>
      <c r="AR8" s="97">
        <f t="shared" si="7"/>
        <v>2622</v>
      </c>
      <c r="AS8" s="40"/>
    </row>
    <row r="9" ht="15.75" customHeight="1">
      <c r="A9" s="24" t="str">
        <f t="shared" si="1"/>
        <v>StephenLindsay-Ross</v>
      </c>
      <c r="B9" s="25">
        <f t="shared" si="2"/>
        <v>7</v>
      </c>
      <c r="C9" s="26" t="s">
        <v>208</v>
      </c>
      <c r="D9" s="26" t="s">
        <v>209</v>
      </c>
      <c r="E9" s="24" t="s">
        <v>39</v>
      </c>
      <c r="F9" s="27" t="s">
        <v>196</v>
      </c>
      <c r="G9" s="28"/>
      <c r="H9" s="28">
        <f>IF(ISNA(vlookup($A9,Regional!$A$35:$I$87,9,FALSE)),0,(vlookup($A9,Regional!$A$35:$I$87,9,FALSE)))</f>
        <v>0</v>
      </c>
      <c r="I9" s="28"/>
      <c r="J9" s="29">
        <f>IF(ISNA(vlookup($A9,TT!$A$119:$H$178,8,FALSE)),0,(vlookup($A9,TT!$A$119:$H$178,8,FALSE)))</f>
        <v>0</v>
      </c>
      <c r="K9" s="29">
        <f>IF(ISNA(vlookup($A9,TT!$A$221:$H$280,8,FALSE)),0,(vlookup($A9,TT!$A$221:$H$280,8,FALSE)))</f>
        <v>0</v>
      </c>
      <c r="L9" s="29">
        <f>IF(ISNA(vlookup($A9,TT!$J$119:$Q$188,8,FALSE)),0,(vlookup($A9,TT!$J$119:$Q$188,8,FALSE)))</f>
        <v>0</v>
      </c>
      <c r="M9" s="29">
        <f>IF(ISNA(vlookup($A9,TT!$J$221:$Q$293,8,FALSE)),0,(vlookup($A9,TT!$J$221:$Q$293,8,FALSE)))</f>
        <v>0</v>
      </c>
      <c r="N9" s="30">
        <f>IF(ISNA(vlookup($A9,TT!$S$126:$Z$193,8,FALSE)),0,(vlookup($A9,TT!$S$126:$Z$193,8,FALSE)))</f>
        <v>0</v>
      </c>
      <c r="O9" s="30">
        <f>IF(ISNA(vlookup($A9,TT!$S$237:$Z$305,8,FALSE)),0,(vlookup($A9,TT!$S$237:$Z$305,8,FALSE)))</f>
        <v>0</v>
      </c>
      <c r="P9" s="32">
        <v>605.65</v>
      </c>
      <c r="Q9" s="32">
        <v>525.21</v>
      </c>
      <c r="R9" s="31">
        <v>627.62</v>
      </c>
      <c r="S9" s="31">
        <v>544.26</v>
      </c>
      <c r="T9" s="32"/>
      <c r="U9" s="32"/>
      <c r="V9" s="47"/>
      <c r="W9" s="47"/>
      <c r="X9" s="47">
        <v>0.0</v>
      </c>
      <c r="Y9" s="47"/>
      <c r="Z9" s="47"/>
      <c r="AA9" s="47"/>
      <c r="AB9" s="47"/>
      <c r="AC9" s="47"/>
      <c r="AD9" s="47"/>
      <c r="AE9" s="47">
        <v>753.2</v>
      </c>
      <c r="AF9" s="47">
        <v>600.42</v>
      </c>
      <c r="AG9" s="48"/>
      <c r="AH9" s="48"/>
      <c r="AI9" s="48"/>
      <c r="AJ9" s="49"/>
      <c r="AK9" s="49"/>
      <c r="AL9" s="36"/>
      <c r="AM9" s="36"/>
      <c r="AN9" s="37">
        <f t="shared" si="3"/>
        <v>753.2</v>
      </c>
      <c r="AO9" s="38">
        <f t="shared" si="4"/>
        <v>627.62</v>
      </c>
      <c r="AP9" s="38">
        <f t="shared" si="5"/>
        <v>605.65</v>
      </c>
      <c r="AQ9" s="38">
        <f t="shared" si="6"/>
        <v>600.42</v>
      </c>
      <c r="AR9" s="97">
        <f t="shared" si="7"/>
        <v>2586.89</v>
      </c>
      <c r="AS9" s="58"/>
    </row>
    <row r="10" ht="15.75" customHeight="1">
      <c r="A10" s="24" t="str">
        <f t="shared" si="1"/>
        <v>LandonOwen-Mold</v>
      </c>
      <c r="B10" s="25">
        <f t="shared" si="2"/>
        <v>8</v>
      </c>
      <c r="C10" s="26" t="s">
        <v>210</v>
      </c>
      <c r="D10" s="26" t="s">
        <v>211</v>
      </c>
      <c r="E10" s="24" t="s">
        <v>76</v>
      </c>
      <c r="F10" s="27" t="s">
        <v>212</v>
      </c>
      <c r="G10" s="28"/>
      <c r="H10" s="28">
        <f>IF(ISNA(vlookup($A10,Regional!$A$35:$I$87,9,FALSE)),0,(vlookup($A10,Regional!$A$35:$I$87,9,FALSE)))</f>
        <v>0</v>
      </c>
      <c r="I10" s="28"/>
      <c r="J10" s="29">
        <f>IF(ISNA(vlookup($A10,TT!$A$119:$H$178,8,FALSE)),0,(vlookup($A10,TT!$A$119:$H$178,8,FALSE)))</f>
        <v>0</v>
      </c>
      <c r="K10" s="29">
        <f>IF(ISNA(vlookup($A10,TT!$A$221:$H$280,8,FALSE)),0,(vlookup($A10,TT!$A$221:$H$280,8,FALSE)))</f>
        <v>0</v>
      </c>
      <c r="L10" s="29">
        <f>IF(ISNA(vlookup($A10,TT!$J$119:$Q$188,8,FALSE)),0,(vlookup($A10,TT!$J$119:$Q$188,8,FALSE)))</f>
        <v>650</v>
      </c>
      <c r="M10" s="29">
        <f>IF(ISNA(vlookup($A10,TT!$J$221:$Q$293,8,FALSE)),0,(vlookup($A10,TT!$J$221:$Q$293,8,FALSE)))</f>
        <v>611</v>
      </c>
      <c r="N10" s="30">
        <f>IF(ISNA(vlookup($A10,TT!$S$126:$Z$193,8,FALSE)),0,(vlookup($A10,TT!$S$126:$Z$193,8,FALSE)))</f>
        <v>0</v>
      </c>
      <c r="O10" s="30">
        <f>IF(ISNA(vlookup($A10,TT!$S$237:$Z$305,8,FALSE)),0,(vlookup($A10,TT!$S$237:$Z$305,8,FALSE)))</f>
        <v>0</v>
      </c>
      <c r="P10" s="32">
        <v>330.51</v>
      </c>
      <c r="Q10" s="32">
        <v>354.92</v>
      </c>
      <c r="R10" s="31">
        <v>525.21</v>
      </c>
      <c r="S10" s="31">
        <v>193.69</v>
      </c>
      <c r="T10" s="32">
        <v>564.0</v>
      </c>
      <c r="U10" s="32">
        <v>673.97</v>
      </c>
      <c r="V10" s="47"/>
      <c r="W10" s="47"/>
      <c r="X10" s="47"/>
      <c r="Y10" s="47"/>
      <c r="Z10" s="47"/>
      <c r="AA10" s="47"/>
      <c r="AB10" s="47"/>
      <c r="AC10" s="47"/>
      <c r="AD10" s="47"/>
      <c r="AE10" s="47">
        <v>0.0</v>
      </c>
      <c r="AF10" s="47">
        <v>0.0</v>
      </c>
      <c r="AG10" s="48">
        <v>622.94</v>
      </c>
      <c r="AH10" s="48"/>
      <c r="AI10" s="48">
        <v>622.94</v>
      </c>
      <c r="AJ10" s="49"/>
      <c r="AK10" s="49"/>
      <c r="AL10" s="36"/>
      <c r="AM10" s="36"/>
      <c r="AN10" s="37">
        <f t="shared" si="3"/>
        <v>673.97</v>
      </c>
      <c r="AO10" s="38">
        <f t="shared" si="4"/>
        <v>650</v>
      </c>
      <c r="AP10" s="38">
        <f t="shared" si="5"/>
        <v>622.94</v>
      </c>
      <c r="AQ10" s="38">
        <f t="shared" si="6"/>
        <v>622.94</v>
      </c>
      <c r="AR10" s="97">
        <f t="shared" si="7"/>
        <v>2569.85</v>
      </c>
      <c r="AS10" s="40"/>
    </row>
    <row r="11" ht="15.75" customHeight="1">
      <c r="A11" s="24" t="str">
        <f t="shared" si="1"/>
        <v>JoelMacnair</v>
      </c>
      <c r="B11" s="25">
        <f t="shared" si="2"/>
        <v>9</v>
      </c>
      <c r="C11" s="41" t="s">
        <v>213</v>
      </c>
      <c r="D11" s="41" t="s">
        <v>214</v>
      </c>
      <c r="E11" s="24" t="s">
        <v>76</v>
      </c>
      <c r="F11" s="27" t="s">
        <v>202</v>
      </c>
      <c r="G11" s="28"/>
      <c r="H11" s="28">
        <f>IF(ISNA(vlookup($A11,Regional!$A$35:$I$87,9,FALSE)),0,(vlookup($A11,Regional!$A$35:$I$87,9,FALSE)))</f>
        <v>0</v>
      </c>
      <c r="I11" s="28"/>
      <c r="J11" s="29">
        <f>IF(ISNA(vlookup($A11,TT!$A$119:$H$178,8,FALSE)),0,(vlookup($A11,TT!$A$119:$H$178,8,FALSE)))</f>
        <v>0</v>
      </c>
      <c r="K11" s="29">
        <f>IF(ISNA(vlookup($A11,TT!$A$221:$H$280,8,FALSE)),0,(vlookup($A11,TT!$A$221:$H$280,8,FALSE)))</f>
        <v>0</v>
      </c>
      <c r="L11" s="29">
        <f>IF(ISNA(vlookup($A11,TT!$J$119:$Q$188,8,FALSE)),0,(vlookup($A11,TT!$J$119:$Q$188,8,FALSE)))</f>
        <v>0</v>
      </c>
      <c r="M11" s="29">
        <f>IF(ISNA(vlookup($A11,TT!$J$221:$Q$293,8,FALSE)),0,(vlookup($A11,TT!$J$221:$Q$293,8,FALSE)))</f>
        <v>0</v>
      </c>
      <c r="N11" s="30">
        <f>IF(ISNA(vlookup($A11,TT!$S$126:$Z$193,8,FALSE)),0,(vlookup($A11,TT!$S$126:$Z$193,8,FALSE)))</f>
        <v>0</v>
      </c>
      <c r="O11" s="30">
        <f>IF(ISNA(vlookup($A11,TT!$S$237:$Z$305,8,FALSE)),0,(vlookup($A11,TT!$S$237:$Z$305,8,FALSE)))</f>
        <v>0</v>
      </c>
      <c r="P11" s="32">
        <v>207.99</v>
      </c>
      <c r="Q11" s="32">
        <v>186.91</v>
      </c>
      <c r="R11" s="32">
        <v>0.0</v>
      </c>
      <c r="S11" s="32">
        <v>723.75</v>
      </c>
      <c r="T11" s="32"/>
      <c r="U11" s="32"/>
      <c r="V11" s="47">
        <v>0.0</v>
      </c>
      <c r="W11" s="47"/>
      <c r="X11" s="47">
        <v>508.45</v>
      </c>
      <c r="Y11" s="47"/>
      <c r="Z11" s="47"/>
      <c r="AA11" s="47">
        <v>573.8</v>
      </c>
      <c r="AB11" s="47">
        <v>0.0</v>
      </c>
      <c r="AC11" s="47">
        <v>0.0</v>
      </c>
      <c r="AD11" s="47">
        <v>0.0</v>
      </c>
      <c r="AE11" s="47">
        <v>730.77</v>
      </c>
      <c r="AF11" s="47">
        <v>540.14</v>
      </c>
      <c r="AG11" s="48"/>
      <c r="AH11" s="48"/>
      <c r="AI11" s="48"/>
      <c r="AJ11" s="49"/>
      <c r="AK11" s="49"/>
      <c r="AL11" s="36"/>
      <c r="AM11" s="36"/>
      <c r="AN11" s="37">
        <f t="shared" si="3"/>
        <v>730.77</v>
      </c>
      <c r="AO11" s="38">
        <f t="shared" si="4"/>
        <v>723.75</v>
      </c>
      <c r="AP11" s="38">
        <f t="shared" si="5"/>
        <v>573.8</v>
      </c>
      <c r="AQ11" s="38">
        <f t="shared" si="6"/>
        <v>540.14</v>
      </c>
      <c r="AR11" s="97">
        <f t="shared" si="7"/>
        <v>2568.46</v>
      </c>
      <c r="AS11" s="40"/>
    </row>
    <row r="12" ht="15.75" customHeight="1">
      <c r="A12" s="24" t="str">
        <f t="shared" si="1"/>
        <v>LeifWilson</v>
      </c>
      <c r="B12" s="25">
        <f t="shared" si="2"/>
        <v>10</v>
      </c>
      <c r="C12" s="26" t="s">
        <v>215</v>
      </c>
      <c r="D12" s="26" t="s">
        <v>216</v>
      </c>
      <c r="E12" s="99" t="s">
        <v>39</v>
      </c>
      <c r="F12" s="27" t="s">
        <v>202</v>
      </c>
      <c r="G12" s="28"/>
      <c r="H12" s="28">
        <f>IF(ISNA(vlookup($A12,Regional!$A$35:$I$87,9,FALSE)),0,(vlookup($A12,Regional!$A$35:$I$87,9,FALSE)))</f>
        <v>0</v>
      </c>
      <c r="I12" s="28"/>
      <c r="J12" s="29">
        <f>IF(ISNA(vlookup($A12,TT!$A$119:$H$178,8,FALSE)),0,(vlookup($A12,TT!$A$119:$H$178,8,FALSE)))</f>
        <v>0</v>
      </c>
      <c r="K12" s="29">
        <f>IF(ISNA(vlookup($A12,TT!$A$221:$H$280,8,FALSE)),0,(vlookup($A12,TT!$A$221:$H$280,8,FALSE)))</f>
        <v>0</v>
      </c>
      <c r="L12" s="29">
        <f>IF(ISNA(vlookup($A12,TT!$J$119:$Q$188,8,FALSE)),0,(vlookup($A12,TT!$J$119:$Q$188,8,FALSE)))</f>
        <v>0</v>
      </c>
      <c r="M12" s="29">
        <f>IF(ISNA(vlookup($A12,TT!$J$221:$Q$293,8,FALSE)),0,(vlookup($A12,TT!$J$221:$Q$293,8,FALSE)))</f>
        <v>0</v>
      </c>
      <c r="N12" s="30">
        <f>IF(ISNA(vlookup($A12,TT!$S$126:$Z$193,8,FALSE)),0,(vlookup($A12,TT!$S$126:$Z$193,8,FALSE)))</f>
        <v>0</v>
      </c>
      <c r="O12" s="30">
        <f>IF(ISNA(vlookup($A12,TT!$S$237:$Z$305,8,FALSE)),0,(vlookup($A12,TT!$S$237:$Z$305,8,FALSE)))</f>
        <v>0</v>
      </c>
      <c r="P12" s="31">
        <v>297.01</v>
      </c>
      <c r="Q12" s="31">
        <v>424.13</v>
      </c>
      <c r="R12" s="31">
        <v>584.46</v>
      </c>
      <c r="S12" s="31">
        <v>750.0</v>
      </c>
      <c r="T12" s="31"/>
      <c r="U12" s="31"/>
      <c r="V12" s="33">
        <v>0.0</v>
      </c>
      <c r="W12" s="33"/>
      <c r="X12" s="33">
        <v>776.31</v>
      </c>
      <c r="Y12" s="33"/>
      <c r="Z12" s="33"/>
      <c r="AA12" s="33"/>
      <c r="AB12" s="33"/>
      <c r="AC12" s="33"/>
      <c r="AD12" s="33"/>
      <c r="AE12" s="33">
        <v>0.0</v>
      </c>
      <c r="AF12" s="33">
        <v>0.0</v>
      </c>
      <c r="AG12" s="34"/>
      <c r="AH12" s="34"/>
      <c r="AI12" s="34"/>
      <c r="AJ12" s="35"/>
      <c r="AK12" s="35"/>
      <c r="AL12" s="36"/>
      <c r="AM12" s="36"/>
      <c r="AN12" s="37">
        <f t="shared" si="3"/>
        <v>776.31</v>
      </c>
      <c r="AO12" s="38">
        <f t="shared" si="4"/>
        <v>750</v>
      </c>
      <c r="AP12" s="38">
        <f t="shared" si="5"/>
        <v>584.46</v>
      </c>
      <c r="AQ12" s="38">
        <f t="shared" si="6"/>
        <v>424.13</v>
      </c>
      <c r="AR12" s="97">
        <f t="shared" si="7"/>
        <v>2534.9</v>
      </c>
      <c r="AS12" s="40"/>
    </row>
    <row r="13" ht="15.75" customHeight="1">
      <c r="A13" s="24" t="str">
        <f t="shared" si="1"/>
        <v>MatthaeusHeslop</v>
      </c>
      <c r="B13" s="25">
        <f t="shared" si="2"/>
        <v>11</v>
      </c>
      <c r="C13" s="26" t="s">
        <v>217</v>
      </c>
      <c r="D13" s="26" t="s">
        <v>218</v>
      </c>
      <c r="E13" s="24" t="s">
        <v>76</v>
      </c>
      <c r="F13" s="27" t="s">
        <v>212</v>
      </c>
      <c r="G13" s="28"/>
      <c r="H13" s="28">
        <f>IF(ISNA(vlookup($A13,Regional!$A$35:$I$87,9,FALSE)),0,(vlookup($A13,Regional!$A$35:$I$87,9,FALSE)))</f>
        <v>0</v>
      </c>
      <c r="I13" s="28"/>
      <c r="J13" s="29">
        <f>IF(ISNA(vlookup($A13,TT!$A$119:$H$178,8,FALSE)),0,(vlookup($A13,TT!$A$119:$H$178,8,FALSE)))</f>
        <v>0</v>
      </c>
      <c r="K13" s="29">
        <f>IF(ISNA(vlookup($A13,TT!$A$221:$H$280,8,FALSE)),0,(vlookup($A13,TT!$A$221:$H$280,8,FALSE)))</f>
        <v>0</v>
      </c>
      <c r="L13" s="29">
        <f>IF(ISNA(vlookup($A13,TT!$J$119:$Q$188,8,FALSE)),0,(vlookup($A13,TT!$J$119:$Q$188,8,FALSE)))</f>
        <v>0</v>
      </c>
      <c r="M13" s="29">
        <f>IF(ISNA(vlookup($A13,TT!$J$221:$Q$293,8,FALSE)),0,(vlookup($A13,TT!$J$221:$Q$293,8,FALSE)))</f>
        <v>0</v>
      </c>
      <c r="N13" s="30">
        <f>IF(ISNA(vlookup($A13,TT!$S$126:$Z$193,8,FALSE)),0,(vlookup($A13,TT!$S$126:$Z$193,8,FALSE)))</f>
        <v>0</v>
      </c>
      <c r="O13" s="30">
        <f>IF(ISNA(vlookup($A13,TT!$S$237:$Z$305,8,FALSE)),0,(vlookup($A13,TT!$S$237:$Z$305,8,FALSE)))</f>
        <v>0</v>
      </c>
      <c r="P13" s="42">
        <v>381.14</v>
      </c>
      <c r="Q13" s="42">
        <v>0.0</v>
      </c>
      <c r="R13" s="42">
        <v>723.75</v>
      </c>
      <c r="S13" s="42">
        <v>354.92</v>
      </c>
      <c r="T13" s="42"/>
      <c r="U13" s="55"/>
      <c r="V13" s="33"/>
      <c r="W13" s="100"/>
      <c r="X13" s="33">
        <v>628.27</v>
      </c>
      <c r="Y13" s="33"/>
      <c r="Z13" s="33"/>
      <c r="AA13" s="33"/>
      <c r="AB13" s="33"/>
      <c r="AC13" s="33"/>
      <c r="AD13" s="33"/>
      <c r="AE13" s="33">
        <v>0.0</v>
      </c>
      <c r="AF13" s="33">
        <v>741.9</v>
      </c>
      <c r="AG13" s="56"/>
      <c r="AH13" s="56"/>
      <c r="AI13" s="56"/>
      <c r="AJ13" s="57"/>
      <c r="AK13" s="57"/>
      <c r="AL13" s="36"/>
      <c r="AM13" s="36"/>
      <c r="AN13" s="37">
        <f t="shared" si="3"/>
        <v>741.9</v>
      </c>
      <c r="AO13" s="38">
        <f t="shared" si="4"/>
        <v>723.75</v>
      </c>
      <c r="AP13" s="38">
        <f t="shared" si="5"/>
        <v>628.27</v>
      </c>
      <c r="AQ13" s="38">
        <f t="shared" si="6"/>
        <v>381.14</v>
      </c>
      <c r="AR13" s="97">
        <f t="shared" si="7"/>
        <v>2475.06</v>
      </c>
      <c r="AS13" s="40"/>
    </row>
    <row r="14" ht="15.75" customHeight="1">
      <c r="A14" s="24" t="str">
        <f t="shared" si="1"/>
        <v>DestonSwift</v>
      </c>
      <c r="B14" s="25">
        <f t="shared" si="2"/>
        <v>12</v>
      </c>
      <c r="C14" s="26" t="s">
        <v>219</v>
      </c>
      <c r="D14" s="26" t="s">
        <v>220</v>
      </c>
      <c r="E14" s="24" t="s">
        <v>76</v>
      </c>
      <c r="F14" s="27" t="s">
        <v>212</v>
      </c>
      <c r="G14" s="28"/>
      <c r="H14" s="28">
        <f>IF(ISNA(vlookup($A14,Regional!$A$35:$I$87,9,FALSE)),0,(vlookup($A14,Regional!$A$35:$I$87,9,FALSE)))</f>
        <v>0</v>
      </c>
      <c r="I14" s="28"/>
      <c r="J14" s="29">
        <f>IF(ISNA(vlookup($A14,TT!$A$119:$H$178,8,FALSE)),0,(vlookup($A14,TT!$A$119:$H$178,8,FALSE)))</f>
        <v>0</v>
      </c>
      <c r="K14" s="29">
        <f>IF(ISNA(vlookup($A14,TT!$A$221:$H$280,8,FALSE)),0,(vlookup($A14,TT!$A$221:$H$280,8,FALSE)))</f>
        <v>0</v>
      </c>
      <c r="L14" s="29">
        <f>IF(ISNA(vlookup($A14,TT!$J$119:$Q$188,8,FALSE)),0,(vlookup($A14,TT!$J$119:$Q$188,8,FALSE)))</f>
        <v>0</v>
      </c>
      <c r="M14" s="29">
        <f>IF(ISNA(vlookup($A14,TT!$J$221:$Q$293,8,FALSE)),0,(vlookup($A14,TT!$J$221:$Q$293,8,FALSE)))</f>
        <v>0</v>
      </c>
      <c r="N14" s="30">
        <f>IF(ISNA(vlookup($A14,TT!$S$126:$Z$193,8,FALSE)),0,(vlookup($A14,TT!$S$126:$Z$193,8,FALSE)))</f>
        <v>0</v>
      </c>
      <c r="O14" s="30">
        <f>IF(ISNA(vlookup($A14,TT!$S$237:$Z$305,8,FALSE)),0,(vlookup($A14,TT!$S$237:$Z$305,8,FALSE)))</f>
        <v>0</v>
      </c>
      <c r="P14" s="31">
        <v>489.09</v>
      </c>
      <c r="Q14" s="31">
        <v>0.0</v>
      </c>
      <c r="R14" s="31">
        <v>239.85</v>
      </c>
      <c r="S14" s="31">
        <v>584.46</v>
      </c>
      <c r="T14" s="53">
        <v>673.97</v>
      </c>
      <c r="U14" s="31">
        <v>584.46</v>
      </c>
      <c r="V14" s="33"/>
      <c r="W14" s="33"/>
      <c r="X14" s="33">
        <v>540.14</v>
      </c>
      <c r="Y14" s="33"/>
      <c r="Z14" s="33"/>
      <c r="AA14" s="33"/>
      <c r="AB14" s="33"/>
      <c r="AC14" s="33"/>
      <c r="AD14" s="33"/>
      <c r="AE14" s="33">
        <v>485.91</v>
      </c>
      <c r="AF14" s="33">
        <v>471.45</v>
      </c>
      <c r="AG14" s="34"/>
      <c r="AH14" s="34"/>
      <c r="AI14" s="34"/>
      <c r="AJ14" s="35"/>
      <c r="AK14" s="35"/>
      <c r="AL14" s="36"/>
      <c r="AM14" s="36"/>
      <c r="AN14" s="37">
        <f t="shared" si="3"/>
        <v>673.97</v>
      </c>
      <c r="AO14" s="38">
        <f t="shared" si="4"/>
        <v>584.46</v>
      </c>
      <c r="AP14" s="38">
        <f t="shared" si="5"/>
        <v>584.46</v>
      </c>
      <c r="AQ14" s="38">
        <f t="shared" si="6"/>
        <v>540.14</v>
      </c>
      <c r="AR14" s="97">
        <f t="shared" si="7"/>
        <v>2383.03</v>
      </c>
      <c r="AS14" s="40"/>
    </row>
    <row r="15" ht="15.75" customHeight="1">
      <c r="A15" s="24" t="str">
        <f t="shared" si="1"/>
        <v>JudeOliver</v>
      </c>
      <c r="B15" s="25">
        <f t="shared" si="2"/>
        <v>13</v>
      </c>
      <c r="C15" s="41" t="s">
        <v>221</v>
      </c>
      <c r="D15" s="41" t="s">
        <v>222</v>
      </c>
      <c r="E15" s="24" t="s">
        <v>76</v>
      </c>
      <c r="F15" s="27" t="s">
        <v>223</v>
      </c>
      <c r="G15" s="28"/>
      <c r="H15" s="28">
        <f>IF(ISNA(vlookup($A15,Regional!$A$35:$I$87,9,FALSE)),0,(vlookup($A15,Regional!$A$35:$I$87,9,FALSE)))</f>
        <v>0</v>
      </c>
      <c r="I15" s="28"/>
      <c r="J15" s="29">
        <f>IF(ISNA(vlookup($A15,TT!$A$119:$H$178,8,FALSE)),0,(vlookup($A15,TT!$A$119:$H$178,8,FALSE)))</f>
        <v>0</v>
      </c>
      <c r="K15" s="29">
        <f>IF(ISNA(vlookup($A15,TT!$A$221:$H$280,8,FALSE)),0,(vlookup($A15,TT!$A$221:$H$280,8,FALSE)))</f>
        <v>650</v>
      </c>
      <c r="L15" s="29">
        <f>IF(ISNA(vlookup($A15,TT!$J$119:$Q$188,8,FALSE)),0,(vlookup($A15,TT!$J$119:$Q$188,8,FALSE)))</f>
        <v>14.02297888</v>
      </c>
      <c r="M15" s="29">
        <f>IF(ISNA(vlookup($A15,TT!$J$221:$Q$293,8,FALSE)),0,(vlookup($A15,TT!$J$221:$Q$293,8,FALSE)))</f>
        <v>574.34</v>
      </c>
      <c r="N15" s="30">
        <f>IF(ISNA(vlookup($A15,TT!$S$126:$Z$193,8,FALSE)),0,(vlookup($A15,TT!$S$126:$Z$193,8,FALSE)))</f>
        <v>539.88</v>
      </c>
      <c r="O15" s="30">
        <f>IF(ISNA(vlookup($A15,TT!$S$237:$Z$305,8,FALSE)),0,(vlookup($A15,TT!$S$237:$Z$305,8,FALSE)))</f>
        <v>611</v>
      </c>
      <c r="P15" s="32"/>
      <c r="Q15" s="32"/>
      <c r="R15" s="32"/>
      <c r="S15" s="32"/>
      <c r="T15" s="32"/>
      <c r="U15" s="32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48"/>
      <c r="AI15" s="48"/>
      <c r="AJ15" s="49"/>
      <c r="AK15" s="49"/>
      <c r="AL15" s="36"/>
      <c r="AM15" s="36"/>
      <c r="AN15" s="37">
        <f t="shared" si="3"/>
        <v>650</v>
      </c>
      <c r="AO15" s="38">
        <f t="shared" si="4"/>
        <v>611</v>
      </c>
      <c r="AP15" s="38">
        <f t="shared" si="5"/>
        <v>574.34</v>
      </c>
      <c r="AQ15" s="38">
        <f t="shared" si="6"/>
        <v>539.88</v>
      </c>
      <c r="AR15" s="97">
        <f t="shared" si="7"/>
        <v>2375.22</v>
      </c>
      <c r="AS15" s="40"/>
    </row>
    <row r="16" ht="15.75" customHeight="1">
      <c r="A16" s="24" t="str">
        <f t="shared" si="1"/>
        <v>MitchellSteven</v>
      </c>
      <c r="B16" s="25">
        <f t="shared" si="2"/>
        <v>14</v>
      </c>
      <c r="C16" s="41" t="s">
        <v>224</v>
      </c>
      <c r="D16" s="41" t="s">
        <v>225</v>
      </c>
      <c r="E16" s="24" t="s">
        <v>39</v>
      </c>
      <c r="F16" s="27" t="s">
        <v>202</v>
      </c>
      <c r="G16" s="28"/>
      <c r="H16" s="28">
        <f>IF(ISNA(vlookup($A16,Regional!$A$35:$I$87,9,FALSE)),0,(vlookup($A16,Regional!$A$35:$I$87,9,FALSE)))</f>
        <v>0</v>
      </c>
      <c r="I16" s="28"/>
      <c r="J16" s="29">
        <f>IF(ISNA(vlookup($A16,TT!$A$119:$H$178,8,FALSE)),0,(vlookup($A16,TT!$A$119:$H$178,8,FALSE)))</f>
        <v>0</v>
      </c>
      <c r="K16" s="29">
        <f>IF(ISNA(vlookup($A16,TT!$A$221:$H$280,8,FALSE)),0,(vlookup($A16,TT!$A$221:$H$280,8,FALSE)))</f>
        <v>0</v>
      </c>
      <c r="L16" s="29">
        <f>IF(ISNA(vlookup($A16,TT!$J$119:$Q$188,8,FALSE)),0,(vlookup($A16,TT!$J$119:$Q$188,8,FALSE)))</f>
        <v>0</v>
      </c>
      <c r="M16" s="29">
        <f>IF(ISNA(vlookup($A16,TT!$J$221:$Q$293,8,FALSE)),0,(vlookup($A16,TT!$J$221:$Q$293,8,FALSE)))</f>
        <v>0</v>
      </c>
      <c r="N16" s="30">
        <f>IF(ISNA(vlookup($A16,TT!$S$126:$Z$193,8,FALSE)),0,(vlookup($A16,TT!$S$126:$Z$193,8,FALSE)))</f>
        <v>0</v>
      </c>
      <c r="O16" s="30">
        <f>IF(ISNA(vlookup($A16,TT!$S$237:$Z$305,8,FALSE)),0,(vlookup($A16,TT!$S$237:$Z$305,8,FALSE)))</f>
        <v>0</v>
      </c>
      <c r="P16" s="32">
        <v>544.26</v>
      </c>
      <c r="Q16" s="32">
        <v>439.51</v>
      </c>
      <c r="R16" s="32"/>
      <c r="S16" s="32"/>
      <c r="T16" s="32"/>
      <c r="U16" s="32"/>
      <c r="V16" s="47">
        <v>0.0</v>
      </c>
      <c r="W16" s="47"/>
      <c r="X16" s="47">
        <v>788.13</v>
      </c>
      <c r="Y16" s="47"/>
      <c r="Z16" s="47"/>
      <c r="AA16" s="47"/>
      <c r="AB16" s="47"/>
      <c r="AC16" s="47"/>
      <c r="AD16" s="47"/>
      <c r="AE16" s="47">
        <v>582.54</v>
      </c>
      <c r="AF16" s="47">
        <v>0.0</v>
      </c>
      <c r="AG16" s="48"/>
      <c r="AH16" s="48"/>
      <c r="AI16" s="48"/>
      <c r="AJ16" s="49"/>
      <c r="AK16" s="49"/>
      <c r="AL16" s="36"/>
      <c r="AM16" s="36"/>
      <c r="AN16" s="37">
        <f t="shared" si="3"/>
        <v>788.13</v>
      </c>
      <c r="AO16" s="38">
        <f t="shared" si="4"/>
        <v>582.54</v>
      </c>
      <c r="AP16" s="38">
        <f t="shared" si="5"/>
        <v>544.26</v>
      </c>
      <c r="AQ16" s="38">
        <f t="shared" si="6"/>
        <v>439.51</v>
      </c>
      <c r="AR16" s="97">
        <f t="shared" si="7"/>
        <v>2354.44</v>
      </c>
      <c r="AS16" s="40"/>
    </row>
    <row r="17" ht="15.75" customHeight="1">
      <c r="A17" s="24" t="str">
        <f t="shared" si="1"/>
        <v>JesseDowns</v>
      </c>
      <c r="B17" s="25">
        <f t="shared" si="2"/>
        <v>15</v>
      </c>
      <c r="C17" s="41" t="s">
        <v>226</v>
      </c>
      <c r="D17" s="41" t="s">
        <v>227</v>
      </c>
      <c r="E17" s="24" t="s">
        <v>76</v>
      </c>
      <c r="F17" s="27" t="s">
        <v>212</v>
      </c>
      <c r="G17" s="28"/>
      <c r="H17" s="28">
        <f>IF(ISNA(vlookup($A17,Regional!$A$35:$I$87,9,FALSE)),0,(vlookup($A17,Regional!$A$35:$I$87,9,FALSE)))</f>
        <v>0</v>
      </c>
      <c r="I17" s="28"/>
      <c r="J17" s="29">
        <f>IF(ISNA(vlookup($A17,TT!$A$119:$H$178,8,FALSE)),0,(vlookup($A17,TT!$A$119:$H$178,8,FALSE)))</f>
        <v>0</v>
      </c>
      <c r="K17" s="29">
        <f>IF(ISNA(vlookup($A17,TT!$A$221:$H$280,8,FALSE)),0,(vlookup($A17,TT!$A$221:$H$280,8,FALSE)))</f>
        <v>0</v>
      </c>
      <c r="L17" s="29">
        <f>IF(ISNA(vlookup($A17,TT!$J$119:$Q$188,8,FALSE)),0,(vlookup($A17,TT!$J$119:$Q$188,8,FALSE)))</f>
        <v>0</v>
      </c>
      <c r="M17" s="29">
        <f>IF(ISNA(vlookup($A17,TT!$J$221:$Q$293,8,FALSE)),0,(vlookup($A17,TT!$J$221:$Q$293,8,FALSE)))</f>
        <v>0</v>
      </c>
      <c r="N17" s="30">
        <f>IF(ISNA(vlookup($A17,TT!$S$126:$Z$193,8,FALSE)),0,(vlookup($A17,TT!$S$126:$Z$193,8,FALSE)))</f>
        <v>14.91806263</v>
      </c>
      <c r="O17" s="30">
        <f>IF(ISNA(vlookup($A17,TT!$S$237:$Z$305,8,FALSE)),0,(vlookup($A17,TT!$S$237:$Z$305,8,FALSE)))</f>
        <v>156.6224414</v>
      </c>
      <c r="P17" s="42">
        <v>506.83</v>
      </c>
      <c r="Q17" s="42">
        <v>506.83</v>
      </c>
      <c r="R17" s="42"/>
      <c r="S17" s="42"/>
      <c r="T17" s="42"/>
      <c r="U17" s="42"/>
      <c r="V17" s="43"/>
      <c r="W17" s="43"/>
      <c r="X17" s="43"/>
      <c r="Y17" s="43"/>
      <c r="Z17" s="43"/>
      <c r="AA17" s="43"/>
      <c r="AB17" s="43"/>
      <c r="AC17" s="43"/>
      <c r="AD17" s="43"/>
      <c r="AE17" s="43">
        <v>600.42</v>
      </c>
      <c r="AF17" s="43">
        <v>719.81</v>
      </c>
      <c r="AG17" s="44">
        <v>296.47</v>
      </c>
      <c r="AH17" s="44"/>
      <c r="AI17" s="44">
        <v>169.88</v>
      </c>
      <c r="AJ17" s="50"/>
      <c r="AK17" s="50"/>
      <c r="AL17" s="36"/>
      <c r="AM17" s="36"/>
      <c r="AN17" s="37">
        <f t="shared" si="3"/>
        <v>719.81</v>
      </c>
      <c r="AO17" s="38">
        <f t="shared" si="4"/>
        <v>600.42</v>
      </c>
      <c r="AP17" s="38">
        <f t="shared" si="5"/>
        <v>506.83</v>
      </c>
      <c r="AQ17" s="38">
        <f t="shared" si="6"/>
        <v>506.83</v>
      </c>
      <c r="AR17" s="97">
        <f t="shared" si="7"/>
        <v>2333.89</v>
      </c>
      <c r="AS17" s="54"/>
    </row>
    <row r="18" ht="15.75" customHeight="1">
      <c r="A18" s="24" t="str">
        <f t="shared" si="1"/>
        <v>RyderHennessy</v>
      </c>
      <c r="B18" s="25">
        <f t="shared" si="2"/>
        <v>16</v>
      </c>
      <c r="C18" s="41" t="s">
        <v>228</v>
      </c>
      <c r="D18" s="41" t="s">
        <v>229</v>
      </c>
      <c r="E18" s="24" t="s">
        <v>76</v>
      </c>
      <c r="F18" s="27" t="s">
        <v>212</v>
      </c>
      <c r="G18" s="28"/>
      <c r="H18" s="28">
        <f>IF(ISNA(vlookup($A18,Regional!$A$35:$I$87,9,FALSE)),0,(vlookup($A18,Regional!$A$35:$I$87,9,FALSE)))</f>
        <v>0</v>
      </c>
      <c r="I18" s="28"/>
      <c r="J18" s="29">
        <f>IF(ISNA(vlookup($A18,TT!$A$119:$H$178,8,FALSE)),0,(vlookup($A18,TT!$A$119:$H$178,8,FALSE)))</f>
        <v>0</v>
      </c>
      <c r="K18" s="29">
        <f>IF(ISNA(vlookup($A18,TT!$A$221:$H$280,8,FALSE)),0,(vlookup($A18,TT!$A$221:$H$280,8,FALSE)))</f>
        <v>0</v>
      </c>
      <c r="L18" s="29">
        <f>IF(ISNA(vlookup($A18,TT!$J$119:$Q$188,8,FALSE)),0,(vlookup($A18,TT!$J$119:$Q$188,8,FALSE)))</f>
        <v>611</v>
      </c>
      <c r="M18" s="29">
        <f>IF(ISNA(vlookup($A18,TT!$J$221:$Q$293,8,FALSE)),0,(vlookup($A18,TT!$J$221:$Q$293,8,FALSE)))</f>
        <v>539.88</v>
      </c>
      <c r="N18" s="30">
        <f>IF(ISNA(vlookup($A18,TT!$S$126:$Z$193,8,FALSE)),0,(vlookup($A18,TT!$S$126:$Z$193,8,FALSE)))</f>
        <v>0</v>
      </c>
      <c r="O18" s="30">
        <f>IF(ISNA(vlookup($A18,TT!$S$237:$Z$305,8,FALSE)),0,(vlookup($A18,TT!$S$237:$Z$305,8,FALSE)))</f>
        <v>0</v>
      </c>
      <c r="P18" s="42">
        <v>193.69</v>
      </c>
      <c r="Q18" s="42">
        <v>207.99</v>
      </c>
      <c r="R18" s="42"/>
      <c r="S18" s="42">
        <v>307.78</v>
      </c>
      <c r="T18" s="42"/>
      <c r="U18" s="101">
        <v>605.65</v>
      </c>
      <c r="V18" s="43"/>
      <c r="W18" s="43"/>
      <c r="X18" s="43"/>
      <c r="Y18" s="43"/>
      <c r="Z18" s="43"/>
      <c r="AA18" s="43"/>
      <c r="AB18" s="43"/>
      <c r="AC18" s="43"/>
      <c r="AD18" s="43"/>
      <c r="AE18" s="43">
        <v>0.0</v>
      </c>
      <c r="AF18" s="43">
        <v>532.04</v>
      </c>
      <c r="AG18" s="44">
        <v>517.4</v>
      </c>
      <c r="AH18" s="44">
        <v>403.96</v>
      </c>
      <c r="AI18" s="44">
        <v>0.0</v>
      </c>
      <c r="AJ18" s="50"/>
      <c r="AK18" s="50"/>
      <c r="AL18" s="36"/>
      <c r="AM18" s="36"/>
      <c r="AN18" s="37">
        <f t="shared" si="3"/>
        <v>611</v>
      </c>
      <c r="AO18" s="38">
        <f t="shared" si="4"/>
        <v>605.65</v>
      </c>
      <c r="AP18" s="38">
        <f t="shared" si="5"/>
        <v>539.88</v>
      </c>
      <c r="AQ18" s="38">
        <f t="shared" si="6"/>
        <v>532.04</v>
      </c>
      <c r="AR18" s="97">
        <f t="shared" si="7"/>
        <v>2288.57</v>
      </c>
      <c r="AS18" s="40"/>
    </row>
    <row r="19" ht="15.75" customHeight="1">
      <c r="A19" s="24" t="str">
        <f t="shared" si="1"/>
        <v>EvanFriesen</v>
      </c>
      <c r="B19" s="25">
        <f t="shared" si="2"/>
        <v>17</v>
      </c>
      <c r="C19" s="41" t="s">
        <v>230</v>
      </c>
      <c r="D19" s="41" t="s">
        <v>231</v>
      </c>
      <c r="E19" s="24" t="s">
        <v>76</v>
      </c>
      <c r="F19" s="27" t="s">
        <v>212</v>
      </c>
      <c r="G19" s="28"/>
      <c r="H19" s="28">
        <f>IF(ISNA(vlookup($A19,Regional!$A$35:$I$87,9,FALSE)),0,(vlookup($A19,Regional!$A$35:$I$87,9,FALSE)))</f>
        <v>0</v>
      </c>
      <c r="I19" s="28"/>
      <c r="J19" s="29">
        <f>IF(ISNA(vlookup($A19,TT!$A$119:$H$178,8,FALSE)),0,(vlookup($A19,TT!$A$119:$H$178,8,FALSE)))</f>
        <v>0</v>
      </c>
      <c r="K19" s="29">
        <f>IF(ISNA(vlookup($A19,TT!$A$221:$H$280,8,FALSE)),0,(vlookup($A19,TT!$A$221:$H$280,8,FALSE)))</f>
        <v>0</v>
      </c>
      <c r="L19" s="29">
        <f>IF(ISNA(vlookup($A19,TT!$J$119:$Q$188,8,FALSE)),0,(vlookup($A19,TT!$J$119:$Q$188,8,FALSE)))</f>
        <v>0</v>
      </c>
      <c r="M19" s="29">
        <f>IF(ISNA(vlookup($A19,TT!$J$221:$Q$293,8,FALSE)),0,(vlookup($A19,TT!$J$221:$Q$293,8,FALSE)))</f>
        <v>0</v>
      </c>
      <c r="N19" s="30">
        <f>IF(ISNA(vlookup($A19,TT!$S$126:$Z$193,8,FALSE)),0,(vlookup($A19,TT!$S$126:$Z$193,8,FALSE)))</f>
        <v>0</v>
      </c>
      <c r="O19" s="30">
        <f>IF(ISNA(vlookup($A19,TT!$S$237:$Z$305,8,FALSE)),0,(vlookup($A19,TT!$S$237:$Z$305,8,FALSE)))</f>
        <v>0</v>
      </c>
      <c r="P19" s="42">
        <v>0.0</v>
      </c>
      <c r="Q19" s="42">
        <v>276.58</v>
      </c>
      <c r="R19" s="42">
        <v>471.97</v>
      </c>
      <c r="S19" s="42">
        <v>564.0</v>
      </c>
      <c r="T19" s="42">
        <v>409.28</v>
      </c>
      <c r="U19" s="42">
        <v>650.39</v>
      </c>
      <c r="V19" s="43"/>
      <c r="W19" s="43"/>
      <c r="X19" s="43"/>
      <c r="Y19" s="43"/>
      <c r="Z19" s="43"/>
      <c r="AA19" s="43"/>
      <c r="AB19" s="43"/>
      <c r="AC19" s="43"/>
      <c r="AD19" s="43"/>
      <c r="AE19" s="43">
        <v>0.0</v>
      </c>
      <c r="AF19" s="43">
        <v>565.19</v>
      </c>
      <c r="AG19" s="44"/>
      <c r="AH19" s="44"/>
      <c r="AI19" s="44"/>
      <c r="AJ19" s="50"/>
      <c r="AK19" s="50"/>
      <c r="AL19" s="36"/>
      <c r="AM19" s="36"/>
      <c r="AN19" s="37">
        <f t="shared" si="3"/>
        <v>650.39</v>
      </c>
      <c r="AO19" s="38">
        <f t="shared" si="4"/>
        <v>565.19</v>
      </c>
      <c r="AP19" s="38">
        <f t="shared" si="5"/>
        <v>564</v>
      </c>
      <c r="AQ19" s="38">
        <f t="shared" si="6"/>
        <v>471.97</v>
      </c>
      <c r="AR19" s="97">
        <f t="shared" si="7"/>
        <v>2251.55</v>
      </c>
      <c r="AS19" s="40"/>
    </row>
    <row r="20" ht="15.75" customHeight="1">
      <c r="A20" s="24" t="str">
        <f t="shared" si="1"/>
        <v>CalebJOHNSON</v>
      </c>
      <c r="B20" s="25">
        <f t="shared" si="2"/>
        <v>18</v>
      </c>
      <c r="C20" s="41" t="s">
        <v>232</v>
      </c>
      <c r="D20" s="41" t="s">
        <v>233</v>
      </c>
      <c r="E20" s="24" t="s">
        <v>53</v>
      </c>
      <c r="F20" s="27" t="s">
        <v>212</v>
      </c>
      <c r="G20" s="28"/>
      <c r="H20" s="28">
        <f>IF(ISNA(vlookup($A20,Regional!$A$35:$I$87,9,FALSE)),0,(vlookup($A20,Regional!$A$35:$I$87,9,FALSE)))</f>
        <v>0</v>
      </c>
      <c r="I20" s="28"/>
      <c r="J20" s="29">
        <f>IF(ISNA(vlookup($A20,TT!$A$119:$H$178,8,FALSE)),0,(vlookup($A20,TT!$A$119:$H$178,8,FALSE)))</f>
        <v>477.04</v>
      </c>
      <c r="K20" s="29">
        <f>IF(ISNA(vlookup($A20,TT!$A$221:$H$280,8,FALSE)),0,(vlookup($A20,TT!$A$221:$H$280,8,FALSE)))</f>
        <v>539.88</v>
      </c>
      <c r="L20" s="29">
        <f>IF(ISNA(vlookup($A20,TT!$J$119:$Q$188,8,FALSE)),0,(vlookup($A20,TT!$J$119:$Q$188,8,FALSE)))</f>
        <v>372.45</v>
      </c>
      <c r="M20" s="29">
        <f>IF(ISNA(vlookup($A20,TT!$J$221:$Q$293,8,FALSE)),0,(vlookup($A20,TT!$J$221:$Q$293,8,FALSE)))</f>
        <v>14.91806263</v>
      </c>
      <c r="N20" s="30">
        <f>IF(ISNA(vlookup($A20,TT!$S$126:$Z$193,8,FALSE)),0,(vlookup($A20,TT!$S$126:$Z$193,8,FALSE)))</f>
        <v>61.91</v>
      </c>
      <c r="O20" s="30">
        <v>650.0</v>
      </c>
      <c r="P20" s="32"/>
      <c r="Q20" s="32"/>
      <c r="R20" s="32"/>
      <c r="S20" s="32"/>
      <c r="T20" s="32"/>
      <c r="U20" s="32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8">
        <v>486.36</v>
      </c>
      <c r="AH20" s="48"/>
      <c r="AI20" s="48">
        <v>192.25</v>
      </c>
      <c r="AJ20" s="49"/>
      <c r="AK20" s="49"/>
      <c r="AL20" s="36"/>
      <c r="AM20" s="36"/>
      <c r="AN20" s="37">
        <f t="shared" si="3"/>
        <v>650</v>
      </c>
      <c r="AO20" s="38">
        <f t="shared" si="4"/>
        <v>539.88</v>
      </c>
      <c r="AP20" s="38">
        <f t="shared" si="5"/>
        <v>486.36</v>
      </c>
      <c r="AQ20" s="38">
        <f t="shared" si="6"/>
        <v>477.04</v>
      </c>
      <c r="AR20" s="97">
        <f t="shared" si="7"/>
        <v>2153.28</v>
      </c>
      <c r="AS20" s="54"/>
    </row>
    <row r="21" ht="15.75" customHeight="1">
      <c r="A21" s="24" t="str">
        <f t="shared" si="1"/>
        <v>LucasBall</v>
      </c>
      <c r="B21" s="25">
        <f t="shared" si="2"/>
        <v>19</v>
      </c>
      <c r="C21" s="41" t="s">
        <v>234</v>
      </c>
      <c r="D21" s="26" t="s">
        <v>235</v>
      </c>
      <c r="E21" s="24" t="s">
        <v>53</v>
      </c>
      <c r="F21" s="27" t="s">
        <v>207</v>
      </c>
      <c r="G21" s="28"/>
      <c r="H21" s="28">
        <f>IF(ISNA(vlookup($A21,Regional!$A$35:$I$87,9,FALSE)),0,(vlookup($A21,Regional!$A$35:$I$87,9,FALSE)))</f>
        <v>0</v>
      </c>
      <c r="I21" s="28"/>
      <c r="J21" s="29">
        <f>IF(ISNA(vlookup($A21,TT!$A$119:$H$178,8,FALSE)),0,(vlookup($A21,TT!$A$119:$H$178,8,FALSE)))</f>
        <v>650</v>
      </c>
      <c r="K21" s="29">
        <f>IF(ISNA(vlookup($A21,TT!$A$221:$H$280,8,FALSE)),0,(vlookup($A21,TT!$A$221:$H$280,8,FALSE)))</f>
        <v>574.34</v>
      </c>
      <c r="L21" s="29">
        <f>IF(ISNA(vlookup($A21,TT!$J$119:$Q$188,8,FALSE)),0,(vlookup($A21,TT!$J$119:$Q$188,8,FALSE)))</f>
        <v>0</v>
      </c>
      <c r="M21" s="29">
        <f>IF(ISNA(vlookup($A21,TT!$J$221:$Q$293,8,FALSE)),0,(vlookup($A21,TT!$J$221:$Q$293,8,FALSE)))</f>
        <v>0</v>
      </c>
      <c r="N21" s="30">
        <f>IF(ISNA(vlookup($A21,TT!$S$126:$Z$193,8,FALSE)),0,(vlookup($A21,TT!$S$126:$Z$193,8,FALSE)))</f>
        <v>0</v>
      </c>
      <c r="O21" s="30">
        <f>IF(ISNA(vlookup($A21,TT!$S$237:$Z$305,8,FALSE)),0,(vlookup($A21,TT!$S$237:$Z$305,8,FALSE)))</f>
        <v>0</v>
      </c>
      <c r="P21" s="32"/>
      <c r="Q21" s="32"/>
      <c r="R21" s="42">
        <v>673.97</v>
      </c>
      <c r="S21" s="32">
        <v>248.55</v>
      </c>
      <c r="T21" s="32"/>
      <c r="U21" s="32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34"/>
      <c r="AH21" s="48"/>
      <c r="AI21" s="48"/>
      <c r="AJ21" s="49"/>
      <c r="AK21" s="49"/>
      <c r="AL21" s="36"/>
      <c r="AM21" s="36"/>
      <c r="AN21" s="37">
        <f t="shared" si="3"/>
        <v>673.97</v>
      </c>
      <c r="AO21" s="38">
        <f t="shared" si="4"/>
        <v>650</v>
      </c>
      <c r="AP21" s="38">
        <f t="shared" si="5"/>
        <v>574.34</v>
      </c>
      <c r="AQ21" s="38">
        <f t="shared" si="6"/>
        <v>248.55</v>
      </c>
      <c r="AR21" s="97">
        <f t="shared" si="7"/>
        <v>2146.86</v>
      </c>
      <c r="AS21" s="40"/>
    </row>
    <row r="22" ht="15.75" customHeight="1">
      <c r="A22" s="24" t="str">
        <f t="shared" si="1"/>
        <v>DexterMcpherson</v>
      </c>
      <c r="B22" s="25">
        <f t="shared" si="2"/>
        <v>20</v>
      </c>
      <c r="C22" s="41" t="s">
        <v>236</v>
      </c>
      <c r="D22" s="26" t="s">
        <v>237</v>
      </c>
      <c r="E22" s="24" t="s">
        <v>76</v>
      </c>
      <c r="F22" s="27" t="s">
        <v>212</v>
      </c>
      <c r="G22" s="28"/>
      <c r="H22" s="28">
        <f>IF(ISNA(vlookup($A22,Regional!$A$35:$I$87,9,FALSE)),0,(vlookup($A22,Regional!$A$35:$I$87,9,FALSE)))</f>
        <v>0</v>
      </c>
      <c r="I22" s="28"/>
      <c r="J22" s="29">
        <f>IF(ISNA(vlookup($A22,TT!$A$119:$H$178,8,FALSE)),0,(vlookup($A22,TT!$A$119:$H$178,8,FALSE)))</f>
        <v>0</v>
      </c>
      <c r="K22" s="29">
        <f>IF(ISNA(vlookup($A22,TT!$A$221:$H$280,8,FALSE)),0,(vlookup($A22,TT!$A$221:$H$280,8,FALSE)))</f>
        <v>0</v>
      </c>
      <c r="L22" s="29">
        <f>IF(ISNA(vlookup($A22,TT!$J$119:$Q$188,8,FALSE)),0,(vlookup($A22,TT!$J$119:$Q$188,8,FALSE)))</f>
        <v>448.42</v>
      </c>
      <c r="M22" s="29">
        <f>IF(ISNA(vlookup($A22,TT!$J$221:$Q$293,8,FALSE)),0,(vlookup($A22,TT!$J$221:$Q$293,8,FALSE)))</f>
        <v>507.49</v>
      </c>
      <c r="N22" s="30">
        <f>IF(ISNA(vlookup($A22,TT!$S$126:$Z$193,8,FALSE)),0,(vlookup($A22,TT!$S$126:$Z$193,8,FALSE)))</f>
        <v>0</v>
      </c>
      <c r="O22" s="30">
        <f>IF(ISNA(vlookup($A22,TT!$S$237:$Z$305,8,FALSE)),0,(vlookup($A22,TT!$S$237:$Z$305,8,FALSE)))</f>
        <v>0</v>
      </c>
      <c r="P22" s="32">
        <v>0.0</v>
      </c>
      <c r="Q22" s="32">
        <v>424.13</v>
      </c>
      <c r="R22" s="32">
        <v>193.69</v>
      </c>
      <c r="S22" s="32">
        <v>0.0</v>
      </c>
      <c r="T22" s="32">
        <v>186.91</v>
      </c>
      <c r="U22" s="32">
        <v>455.45</v>
      </c>
      <c r="V22" s="47"/>
      <c r="W22" s="47"/>
      <c r="X22" s="47"/>
      <c r="Y22" s="47"/>
      <c r="Z22" s="47"/>
      <c r="AA22" s="47"/>
      <c r="AB22" s="47"/>
      <c r="AC22" s="47"/>
      <c r="AD22" s="47"/>
      <c r="AE22" s="47">
        <v>0.0</v>
      </c>
      <c r="AF22" s="47">
        <v>0.0</v>
      </c>
      <c r="AG22" s="34">
        <v>356.94</v>
      </c>
      <c r="AH22" s="48">
        <v>335.52</v>
      </c>
      <c r="AI22" s="48">
        <v>0.0</v>
      </c>
      <c r="AJ22" s="49"/>
      <c r="AK22" s="49"/>
      <c r="AL22" s="36"/>
      <c r="AM22" s="36"/>
      <c r="AN22" s="37">
        <f t="shared" si="3"/>
        <v>507.49</v>
      </c>
      <c r="AO22" s="38">
        <f t="shared" si="4"/>
        <v>455.45</v>
      </c>
      <c r="AP22" s="38">
        <f t="shared" si="5"/>
        <v>448.42</v>
      </c>
      <c r="AQ22" s="38">
        <f t="shared" si="6"/>
        <v>424.13</v>
      </c>
      <c r="AR22" s="97">
        <f t="shared" si="7"/>
        <v>1835.49</v>
      </c>
      <c r="AS22" s="58"/>
    </row>
    <row r="23" ht="15.75" customHeight="1">
      <c r="A23" s="24" t="str">
        <f t="shared" si="1"/>
        <v>LochlanWilson</v>
      </c>
      <c r="B23" s="25">
        <f t="shared" si="2"/>
        <v>21</v>
      </c>
      <c r="C23" s="41" t="s">
        <v>238</v>
      </c>
      <c r="D23" s="41" t="s">
        <v>216</v>
      </c>
      <c r="E23" s="24" t="s">
        <v>76</v>
      </c>
      <c r="F23" s="27" t="s">
        <v>196</v>
      </c>
      <c r="G23" s="28"/>
      <c r="H23" s="28">
        <f>IF(ISNA(vlookup($A23,Regional!$A$35:$I$87,9,FALSE)),0,(vlookup($A23,Regional!$A$35:$I$87,9,FALSE)))</f>
        <v>0</v>
      </c>
      <c r="I23" s="28"/>
      <c r="J23" s="29">
        <f>IF(ISNA(vlookup($A23,TT!$A$119:$H$178,8,FALSE)),0,(vlookup($A23,TT!$A$119:$H$178,8,FALSE)))</f>
        <v>0</v>
      </c>
      <c r="K23" s="29">
        <f>IF(ISNA(vlookup($A23,TT!$A$221:$H$280,8,FALSE)),0,(vlookup($A23,TT!$A$221:$H$280,8,FALSE)))</f>
        <v>0</v>
      </c>
      <c r="L23" s="29">
        <f>IF(ISNA(vlookup($A23,TT!$J$119:$Q$188,8,FALSE)),0,(vlookup($A23,TT!$J$119:$Q$188,8,FALSE)))</f>
        <v>0</v>
      </c>
      <c r="M23" s="29">
        <f>IF(ISNA(vlookup($A23,TT!$J$221:$Q$293,8,FALSE)),0,(vlookup($A23,TT!$J$221:$Q$293,8,FALSE)))</f>
        <v>0</v>
      </c>
      <c r="N23" s="30">
        <f>IF(ISNA(vlookup($A23,TT!$S$126:$Z$193,8,FALSE)),0,(vlookup($A23,TT!$S$126:$Z$193,8,FALSE)))</f>
        <v>0</v>
      </c>
      <c r="O23" s="30">
        <f>IF(ISNA(vlookup($A23,TT!$S$237:$Z$305,8,FALSE)),0,(vlookup($A23,TT!$S$237:$Z$305,8,FALSE)))</f>
        <v>0</v>
      </c>
      <c r="P23" s="32">
        <v>0.0</v>
      </c>
      <c r="Q23" s="32">
        <v>471.97</v>
      </c>
      <c r="R23" s="32">
        <v>276.58</v>
      </c>
      <c r="S23" s="32">
        <v>239.85</v>
      </c>
      <c r="T23" s="32">
        <v>193.69</v>
      </c>
      <c r="U23" s="32">
        <v>564.0</v>
      </c>
      <c r="V23" s="47"/>
      <c r="W23" s="47"/>
      <c r="X23" s="47"/>
      <c r="Y23" s="47"/>
      <c r="Z23" s="47"/>
      <c r="AA23" s="47"/>
      <c r="AB23" s="47"/>
      <c r="AC23" s="47"/>
      <c r="AD23" s="47"/>
      <c r="AE23" s="47">
        <v>0.0</v>
      </c>
      <c r="AF23" s="47">
        <v>485.91</v>
      </c>
      <c r="AG23" s="48"/>
      <c r="AH23" s="48"/>
      <c r="AI23" s="48"/>
      <c r="AJ23" s="49"/>
      <c r="AK23" s="49"/>
      <c r="AL23" s="36"/>
      <c r="AM23" s="36"/>
      <c r="AN23" s="37">
        <f t="shared" si="3"/>
        <v>564</v>
      </c>
      <c r="AO23" s="38">
        <f t="shared" si="4"/>
        <v>485.91</v>
      </c>
      <c r="AP23" s="38">
        <f t="shared" si="5"/>
        <v>471.97</v>
      </c>
      <c r="AQ23" s="38">
        <f t="shared" si="6"/>
        <v>276.58</v>
      </c>
      <c r="AR23" s="97">
        <f t="shared" si="7"/>
        <v>1798.46</v>
      </c>
      <c r="AS23" s="40"/>
    </row>
    <row r="24" ht="15.75" customHeight="1">
      <c r="A24" s="24" t="str">
        <f t="shared" si="1"/>
        <v>LukeMiller</v>
      </c>
      <c r="B24" s="25">
        <f t="shared" si="2"/>
        <v>22</v>
      </c>
      <c r="C24" s="41" t="s">
        <v>239</v>
      </c>
      <c r="D24" s="41" t="s">
        <v>240</v>
      </c>
      <c r="E24" s="24" t="s">
        <v>76</v>
      </c>
      <c r="F24" s="27" t="s">
        <v>212</v>
      </c>
      <c r="G24" s="28"/>
      <c r="H24" s="28">
        <f>IF(ISNA(vlookup($A24,Regional!$A$35:$I$87,9,FALSE)),0,(vlookup($A24,Regional!$A$35:$I$87,9,FALSE)))</f>
        <v>0</v>
      </c>
      <c r="I24" s="28"/>
      <c r="J24" s="29">
        <f>IF(ISNA(vlookup($A24,TT!$A$119:$H$178,8,FALSE)),0,(vlookup($A24,TT!$A$119:$H$178,8,FALSE)))</f>
        <v>0</v>
      </c>
      <c r="K24" s="29">
        <f>IF(ISNA(vlookup($A24,TT!$A$221:$H$280,8,FALSE)),0,(vlookup($A24,TT!$A$221:$H$280,8,FALSE)))</f>
        <v>0</v>
      </c>
      <c r="L24" s="29">
        <f>IF(ISNA(vlookup($A24,TT!$J$119:$Q$188,8,FALSE)),0,(vlookup($A24,TT!$J$119:$Q$188,8,FALSE)))</f>
        <v>574.34</v>
      </c>
      <c r="M24" s="29">
        <f>IF(ISNA(vlookup($A24,TT!$J$221:$Q$293,8,FALSE)),0,(vlookup($A24,TT!$J$221:$Q$293,8,FALSE)))</f>
        <v>16.88327596</v>
      </c>
      <c r="N24" s="30">
        <f>IF(ISNA(vlookup($A24,TT!$S$126:$Z$193,8,FALSE)),0,(vlookup($A24,TT!$S$126:$Z$193,8,FALSE)))</f>
        <v>574.34</v>
      </c>
      <c r="O24" s="30">
        <f>IF(ISNA(vlookup($A24,TT!$S$237:$Z$305,8,FALSE)),0,(vlookup($A24,TT!$S$237:$Z$305,8,FALSE)))</f>
        <v>329.0938347</v>
      </c>
      <c r="P24" s="42"/>
      <c r="Q24" s="42"/>
      <c r="R24" s="42">
        <v>257.56</v>
      </c>
      <c r="S24" s="42"/>
      <c r="T24" s="42">
        <v>286.61</v>
      </c>
      <c r="U24" s="42">
        <v>231.45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>
        <v>217.58</v>
      </c>
      <c r="AH24" s="44"/>
      <c r="AI24" s="44">
        <v>296.47</v>
      </c>
      <c r="AJ24" s="50"/>
      <c r="AK24" s="50"/>
      <c r="AL24" s="36"/>
      <c r="AM24" s="36"/>
      <c r="AN24" s="37">
        <f t="shared" si="3"/>
        <v>574.34</v>
      </c>
      <c r="AO24" s="38">
        <f t="shared" si="4"/>
        <v>574.34</v>
      </c>
      <c r="AP24" s="38">
        <f t="shared" si="5"/>
        <v>329.0938347</v>
      </c>
      <c r="AQ24" s="38">
        <f t="shared" si="6"/>
        <v>296.47</v>
      </c>
      <c r="AR24" s="97">
        <f t="shared" si="7"/>
        <v>1774.243835</v>
      </c>
      <c r="AS24" s="40"/>
    </row>
    <row r="25" ht="15.75" customHeight="1">
      <c r="A25" s="24" t="str">
        <f t="shared" si="1"/>
        <v>ByronLambert</v>
      </c>
      <c r="B25" s="25">
        <f t="shared" si="2"/>
        <v>23</v>
      </c>
      <c r="C25" s="41" t="s">
        <v>241</v>
      </c>
      <c r="D25" s="26" t="s">
        <v>242</v>
      </c>
      <c r="E25" s="24" t="s">
        <v>243</v>
      </c>
      <c r="F25" s="27" t="s">
        <v>207</v>
      </c>
      <c r="G25" s="28"/>
      <c r="H25" s="28">
        <f>IF(ISNA(vlookup($A25,Regional!$A$35:$I$87,9,FALSE)),0,(vlookup($A25,Regional!$A$35:$I$87,9,FALSE)))</f>
        <v>0</v>
      </c>
      <c r="I25" s="28"/>
      <c r="J25" s="29">
        <f>IF(ISNA(vlookup($A25,TT!$A$119:$H$178,8,FALSE)),0,(vlookup($A25,TT!$A$119:$H$178,8,FALSE)))</f>
        <v>213.41</v>
      </c>
      <c r="K25" s="29">
        <f>IF(ISNA(vlookup($A25,TT!$A$221:$H$280,8,FALSE)),0,(vlookup($A25,TT!$A$221:$H$280,8,FALSE)))</f>
        <v>448.42</v>
      </c>
      <c r="L25" s="29">
        <f>IF(ISNA(vlookup($A25,TT!$J$119:$Q$188,8,FALSE)),0,(vlookup($A25,TT!$J$119:$Q$188,8,FALSE)))</f>
        <v>290.79</v>
      </c>
      <c r="M25" s="29">
        <f>IF(ISNA(vlookup($A25,TT!$J$221:$Q$293,8,FALSE)),0,(vlookup($A25,TT!$J$221:$Q$293,8,FALSE)))</f>
        <v>477.04</v>
      </c>
      <c r="N25" s="30">
        <f>IF(ISNA(vlookup($A25,TT!$S$126:$Z$193,8,FALSE)),0,(vlookup($A25,TT!$S$126:$Z$193,8,FALSE)))</f>
        <v>241.52</v>
      </c>
      <c r="O25" s="30">
        <f>IF(ISNA(vlookup($A25,TT!$S$237:$Z$305,8,FALSE)),0,(vlookup($A25,TT!$S$237:$Z$305,8,FALSE)))</f>
        <v>539.8796</v>
      </c>
      <c r="P25" s="32"/>
      <c r="Q25" s="32"/>
      <c r="R25" s="32"/>
      <c r="S25" s="32"/>
      <c r="T25" s="32"/>
      <c r="U25" s="32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34">
        <v>103.55</v>
      </c>
      <c r="AH25" s="48"/>
      <c r="AI25" s="48">
        <v>86.01</v>
      </c>
      <c r="AJ25" s="49"/>
      <c r="AK25" s="49"/>
      <c r="AL25" s="36"/>
      <c r="AM25" s="36"/>
      <c r="AN25" s="37">
        <f t="shared" si="3"/>
        <v>539.8796</v>
      </c>
      <c r="AO25" s="38">
        <f t="shared" si="4"/>
        <v>477.04</v>
      </c>
      <c r="AP25" s="38">
        <f t="shared" si="5"/>
        <v>448.42</v>
      </c>
      <c r="AQ25" s="38">
        <f t="shared" si="6"/>
        <v>290.79</v>
      </c>
      <c r="AR25" s="97">
        <f t="shared" si="7"/>
        <v>1756.1296</v>
      </c>
      <c r="AS25" s="54"/>
    </row>
    <row r="26" ht="15.75" customHeight="1">
      <c r="A26" s="24" t="str">
        <f t="shared" si="1"/>
        <v>LukeGareau</v>
      </c>
      <c r="B26" s="25">
        <f t="shared" si="2"/>
        <v>24</v>
      </c>
      <c r="C26" s="41" t="s">
        <v>239</v>
      </c>
      <c r="D26" s="41" t="s">
        <v>244</v>
      </c>
      <c r="E26" s="24" t="s">
        <v>53</v>
      </c>
      <c r="F26" s="27" t="s">
        <v>207</v>
      </c>
      <c r="G26" s="28"/>
      <c r="H26" s="28">
        <f>IF(ISNA(vlookup($A26,Regional!$A$35:$I$87,9,FALSE)),0,(vlookup($A26,Regional!$A$35:$I$87,9,FALSE)))</f>
        <v>0</v>
      </c>
      <c r="I26" s="28"/>
      <c r="J26" s="29">
        <f>IF(ISNA(vlookup($A26,TT!$A$119:$H$178,8,FALSE)),0,(vlookup($A26,TT!$A$119:$H$178,8,FALSE)))</f>
        <v>273.34</v>
      </c>
      <c r="K26" s="29">
        <f>IF(ISNA(vlookup($A26,TT!$A$221:$H$280,8,FALSE)),0,(vlookup($A26,TT!$A$221:$H$280,8,FALSE)))</f>
        <v>350.1</v>
      </c>
      <c r="L26" s="29">
        <f>IF(ISNA(vlookup($A26,TT!$J$119:$Q$188,8,FALSE)),0,(vlookup($A26,TT!$J$119:$Q$188,8,FALSE)))</f>
        <v>0</v>
      </c>
      <c r="M26" s="29">
        <f>IF(ISNA(vlookup($A26,TT!$J$221:$Q$293,8,FALSE)),0,(vlookup($A26,TT!$J$221:$Q$293,8,FALSE)))</f>
        <v>0</v>
      </c>
      <c r="N26" s="30">
        <f>IF(ISNA(vlookup($A26,TT!$S$126:$Z$193,8,FALSE)),0,(vlookup($A26,TT!$S$126:$Z$193,8,FALSE)))</f>
        <v>650</v>
      </c>
      <c r="O26" s="30">
        <f>IF(ISNA(vlookup($A26,TT!$S$237:$Z$305,8,FALSE)),0,(vlookup($A26,TT!$S$237:$Z$305,8,FALSE)))</f>
        <v>477.0376146</v>
      </c>
      <c r="P26" s="42"/>
      <c r="Q26" s="42"/>
      <c r="R26" s="42"/>
      <c r="S26" s="42"/>
      <c r="T26" s="42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  <c r="AH26" s="44"/>
      <c r="AI26" s="44"/>
      <c r="AJ26" s="50"/>
      <c r="AK26" s="50"/>
      <c r="AL26" s="36"/>
      <c r="AM26" s="36"/>
      <c r="AN26" s="37">
        <f t="shared" si="3"/>
        <v>650</v>
      </c>
      <c r="AO26" s="38">
        <f t="shared" si="4"/>
        <v>477.0376146</v>
      </c>
      <c r="AP26" s="38">
        <f t="shared" si="5"/>
        <v>350.1</v>
      </c>
      <c r="AQ26" s="38">
        <f t="shared" si="6"/>
        <v>273.34</v>
      </c>
      <c r="AR26" s="97">
        <f t="shared" si="7"/>
        <v>1750.477615</v>
      </c>
      <c r="AS26" s="54"/>
    </row>
    <row r="27" ht="15.75" customHeight="1">
      <c r="A27" s="24" t="str">
        <f t="shared" si="1"/>
        <v>CooperBasko</v>
      </c>
      <c r="B27" s="25">
        <f t="shared" si="2"/>
        <v>25</v>
      </c>
      <c r="C27" s="41" t="s">
        <v>245</v>
      </c>
      <c r="D27" s="41" t="s">
        <v>246</v>
      </c>
      <c r="E27" s="24" t="s">
        <v>247</v>
      </c>
      <c r="F27" s="27" t="s">
        <v>223</v>
      </c>
      <c r="G27" s="28"/>
      <c r="H27" s="28">
        <f>IF(ISNA(vlookup($A27,Regional!$A$35:$I$87,9,FALSE)),0,(vlookup($A27,Regional!$A$35:$I$87,9,FALSE)))</f>
        <v>0</v>
      </c>
      <c r="I27" s="28"/>
      <c r="J27" s="29">
        <f>IF(ISNA(vlookup($A27,TT!$A$119:$H$178,8,FALSE)),0,(vlookup($A27,TT!$A$119:$H$178,8,FALSE)))</f>
        <v>0</v>
      </c>
      <c r="K27" s="29">
        <f>IF(ISNA(vlookup($A27,TT!$A$221:$H$280,8,FALSE)),0,(vlookup($A27,TT!$A$221:$H$280,8,FALSE)))</f>
        <v>0</v>
      </c>
      <c r="L27" s="29">
        <f>IF(ISNA(vlookup($A27,TT!$J$119:$Q$188,8,FALSE)),0,(vlookup($A27,TT!$J$119:$Q$188,8,FALSE)))</f>
        <v>507.49</v>
      </c>
      <c r="M27" s="29">
        <f>IF(ISNA(vlookup($A27,TT!$J$221:$Q$293,8,FALSE)),0,(vlookup($A27,TT!$J$221:$Q$293,8,FALSE)))</f>
        <v>200.61</v>
      </c>
      <c r="N27" s="30">
        <f>IF(ISNA(vlookup($A27,TT!$S$126:$Z$193,8,FALSE)),0,(vlookup($A27,TT!$S$126:$Z$193,8,FALSE)))</f>
        <v>396.22</v>
      </c>
      <c r="O27" s="30">
        <f>IF(ISNA(vlookup($A27,TT!$S$237:$Z$305,8,FALSE)),0,(vlookup($A27,TT!$S$237:$Z$305,8,FALSE)))</f>
        <v>309.3482046</v>
      </c>
      <c r="P27" s="59">
        <v>257.56</v>
      </c>
      <c r="Q27" s="59"/>
      <c r="R27" s="59"/>
      <c r="S27" s="59">
        <v>0.0</v>
      </c>
      <c r="T27" s="59">
        <v>506.83</v>
      </c>
      <c r="U27" s="59">
        <v>239.85</v>
      </c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1">
        <v>335.52</v>
      </c>
      <c r="AH27" s="61"/>
      <c r="AI27" s="61">
        <v>91.5</v>
      </c>
      <c r="AJ27" s="62"/>
      <c r="AK27" s="62"/>
      <c r="AL27" s="36"/>
      <c r="AM27" s="36"/>
      <c r="AN27" s="37">
        <f t="shared" si="3"/>
        <v>507.49</v>
      </c>
      <c r="AO27" s="38">
        <f t="shared" si="4"/>
        <v>506.83</v>
      </c>
      <c r="AP27" s="38">
        <f t="shared" si="5"/>
        <v>396.22</v>
      </c>
      <c r="AQ27" s="38">
        <f t="shared" si="6"/>
        <v>335.52</v>
      </c>
      <c r="AR27" s="97">
        <f t="shared" si="7"/>
        <v>1746.06</v>
      </c>
      <c r="AS27" s="40"/>
    </row>
    <row r="28" ht="15.75" customHeight="1">
      <c r="A28" s="24" t="str">
        <f t="shared" si="1"/>
        <v>GraysonWitvoet</v>
      </c>
      <c r="B28" s="25">
        <f t="shared" si="2"/>
        <v>26</v>
      </c>
      <c r="C28" s="41" t="s">
        <v>248</v>
      </c>
      <c r="D28" s="26" t="s">
        <v>249</v>
      </c>
      <c r="E28" s="24" t="s">
        <v>53</v>
      </c>
      <c r="F28" s="27" t="s">
        <v>207</v>
      </c>
      <c r="G28" s="28"/>
      <c r="H28" s="28">
        <f>IF(ISNA(vlookup($A28,Regional!$A$35:$I$87,9,FALSE)),0,(vlookup($A28,Regional!$A$35:$I$87,9,FALSE)))</f>
        <v>0</v>
      </c>
      <c r="I28" s="28"/>
      <c r="J28" s="29">
        <f>IF(ISNA(vlookup($A28,TT!$A$119:$H$178,8,FALSE)),0,(vlookup($A28,TT!$A$119:$H$178,8,FALSE)))</f>
        <v>421.51</v>
      </c>
      <c r="K28" s="29">
        <f>IF(ISNA(vlookup($A28,TT!$A$221:$H$280,8,FALSE)),0,(vlookup($A28,TT!$A$221:$H$280,8,FALSE)))</f>
        <v>421.51</v>
      </c>
      <c r="L28" s="29">
        <f>IF(ISNA(vlookup($A28,TT!$J$119:$Q$188,8,FALSE)),0,(vlookup($A28,TT!$J$119:$Q$188,8,FALSE)))</f>
        <v>421.51</v>
      </c>
      <c r="M28" s="29">
        <f>IF(ISNA(vlookup($A28,TT!$J$221:$Q$293,8,FALSE)),0,(vlookup($A28,TT!$J$221:$Q$293,8,FALSE)))</f>
        <v>350.1</v>
      </c>
      <c r="N28" s="30">
        <f>IF(ISNA(vlookup($A28,TT!$S$126:$Z$193,8,FALSE)),0,(vlookup($A28,TT!$S$126:$Z$193,8,FALSE)))</f>
        <v>95.47</v>
      </c>
      <c r="O28" s="30">
        <f>IF(ISNA(vlookup($A28,TT!$S$237:$Z$305,8,FALSE)),0,(vlookup($A28,TT!$S$237:$Z$305,8,FALSE)))</f>
        <v>448.4153577</v>
      </c>
      <c r="P28" s="32"/>
      <c r="Q28" s="32"/>
      <c r="R28" s="32"/>
      <c r="S28" s="32"/>
      <c r="T28" s="32"/>
      <c r="U28" s="32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34">
        <v>71.44</v>
      </c>
      <c r="AH28" s="48"/>
      <c r="AI28" s="48">
        <v>278.68</v>
      </c>
      <c r="AJ28" s="49"/>
      <c r="AK28" s="49"/>
      <c r="AL28" s="36"/>
      <c r="AM28" s="36"/>
      <c r="AN28" s="37">
        <f t="shared" si="3"/>
        <v>448.4153577</v>
      </c>
      <c r="AO28" s="38">
        <f t="shared" si="4"/>
        <v>421.51</v>
      </c>
      <c r="AP28" s="38">
        <f t="shared" si="5"/>
        <v>421.51</v>
      </c>
      <c r="AQ28" s="38">
        <f t="shared" si="6"/>
        <v>421.51</v>
      </c>
      <c r="AR28" s="97">
        <f t="shared" si="7"/>
        <v>1712.945358</v>
      </c>
      <c r="AS28" s="54"/>
    </row>
    <row r="29" ht="15.75" customHeight="1">
      <c r="A29" s="24" t="str">
        <f t="shared" si="1"/>
        <v>SaxonBerry</v>
      </c>
      <c r="B29" s="25">
        <f t="shared" si="2"/>
        <v>27</v>
      </c>
      <c r="C29" s="41" t="s">
        <v>250</v>
      </c>
      <c r="D29" s="26" t="s">
        <v>251</v>
      </c>
      <c r="E29" s="24" t="s">
        <v>76</v>
      </c>
      <c r="F29" s="27" t="s">
        <v>207</v>
      </c>
      <c r="G29" s="28"/>
      <c r="H29" s="28">
        <f>IF(ISNA(vlookup($A29,Regional!$A$35:$I$87,9,FALSE)),0,(vlookup($A29,Regional!$A$35:$I$87,9,FALSE)))</f>
        <v>0</v>
      </c>
      <c r="I29" s="28"/>
      <c r="J29" s="29">
        <f>IF(ISNA(vlookup($A29,TT!$A$119:$H$178,8,FALSE)),0,(vlookup($A29,TT!$A$119:$H$178,8,FALSE)))</f>
        <v>539.88</v>
      </c>
      <c r="K29" s="29">
        <f>IF(ISNA(vlookup($A29,TT!$A$221:$H$280,8,FALSE)),0,(vlookup($A29,TT!$A$221:$H$280,8,FALSE)))</f>
        <v>0</v>
      </c>
      <c r="L29" s="29">
        <f>IF(ISNA(vlookup($A29,TT!$J$119:$Q$188,8,FALSE)),0,(vlookup($A29,TT!$J$119:$Q$188,8,FALSE)))</f>
        <v>396.22</v>
      </c>
      <c r="M29" s="29">
        <f>IF(ISNA(vlookup($A29,TT!$J$221:$Q$293,8,FALSE)),0,(vlookup($A29,TT!$J$221:$Q$293,8,FALSE)))</f>
        <v>0</v>
      </c>
      <c r="N29" s="30">
        <f>IF(ISNA(vlookup($A29,TT!$S$126:$Z$193,8,FALSE)),0,(vlookup($A29,TT!$S$126:$Z$193,8,FALSE)))</f>
        <v>329.09</v>
      </c>
      <c r="O29" s="30">
        <f>IF(ISNA(vlookup($A29,TT!$S$237:$Z$305,8,FALSE)),0,(vlookup($A29,TT!$S$237:$Z$305,8,FALSE)))</f>
        <v>166.6196185</v>
      </c>
      <c r="P29" s="32"/>
      <c r="Q29" s="32"/>
      <c r="R29" s="32"/>
      <c r="S29" s="32"/>
      <c r="T29" s="32"/>
      <c r="U29" s="32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34">
        <v>261.96</v>
      </c>
      <c r="AH29" s="48"/>
      <c r="AI29" s="48">
        <v>403.96</v>
      </c>
      <c r="AJ29" s="49"/>
      <c r="AK29" s="49"/>
      <c r="AL29" s="36"/>
      <c r="AM29" s="36"/>
      <c r="AN29" s="37">
        <f t="shared" si="3"/>
        <v>539.88</v>
      </c>
      <c r="AO29" s="38">
        <f t="shared" si="4"/>
        <v>403.96</v>
      </c>
      <c r="AP29" s="38">
        <f t="shared" si="5"/>
        <v>396.22</v>
      </c>
      <c r="AQ29" s="38">
        <f t="shared" si="6"/>
        <v>329.09</v>
      </c>
      <c r="AR29" s="97">
        <f t="shared" si="7"/>
        <v>1669.15</v>
      </c>
      <c r="AS29" s="24"/>
    </row>
    <row r="30" ht="15.75" customHeight="1">
      <c r="A30" s="24" t="str">
        <f t="shared" si="1"/>
        <v>RyderMCKENZIE-WHITE</v>
      </c>
      <c r="B30" s="25">
        <f t="shared" si="2"/>
        <v>28</v>
      </c>
      <c r="C30" s="41" t="s">
        <v>228</v>
      </c>
      <c r="D30" s="26" t="s">
        <v>252</v>
      </c>
      <c r="E30" s="24" t="s">
        <v>247</v>
      </c>
      <c r="F30" s="27" t="s">
        <v>207</v>
      </c>
      <c r="G30" s="28"/>
      <c r="H30" s="28">
        <f>IF(ISNA(vlookup($A30,Regional!$A$35:$I$87,9,FALSE)),0,(vlookup($A30,Regional!$A$35:$I$87,9,FALSE)))</f>
        <v>0</v>
      </c>
      <c r="I30" s="28"/>
      <c r="J30" s="29">
        <f>IF(ISNA(vlookup($A30,TT!$A$119:$H$178,8,FALSE)),0,(vlookup($A30,TT!$A$119:$H$178,8,FALSE)))</f>
        <v>0</v>
      </c>
      <c r="K30" s="29">
        <f>IF(ISNA(vlookup($A30,TT!$A$221:$H$280,8,FALSE)),0,(vlookup($A30,TT!$A$221:$H$280,8,FALSE)))</f>
        <v>0</v>
      </c>
      <c r="L30" s="29">
        <f>IF(ISNA(vlookup($A30,TT!$J$119:$Q$188,8,FALSE)),0,(vlookup($A30,TT!$J$119:$Q$188,8,FALSE)))</f>
        <v>477.04</v>
      </c>
      <c r="M30" s="29">
        <f>IF(ISNA(vlookup($A30,TT!$J$221:$Q$293,8,FALSE)),0,(vlookup($A30,TT!$J$221:$Q$293,8,FALSE)))</f>
        <v>448.42</v>
      </c>
      <c r="N30" s="30">
        <f>IF(ISNA(vlookup($A30,TT!$S$126:$Z$193,8,FALSE)),0,(vlookup($A30,TT!$S$126:$Z$193,8,FALSE)))</f>
        <v>0</v>
      </c>
      <c r="O30" s="30">
        <f>IF(ISNA(vlookup($A30,TT!$S$237:$Z$305,8,FALSE)),0,(vlookup($A30,TT!$S$237:$Z$305,8,FALSE)))</f>
        <v>0</v>
      </c>
      <c r="P30" s="32">
        <v>424.13</v>
      </c>
      <c r="Q30" s="32">
        <v>0.0</v>
      </c>
      <c r="R30" s="32">
        <v>207.99</v>
      </c>
      <c r="S30" s="32">
        <v>0.0</v>
      </c>
      <c r="T30" s="32"/>
      <c r="U30" s="32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34">
        <v>246.24</v>
      </c>
      <c r="AH30" s="48"/>
      <c r="AI30" s="48">
        <v>231.47</v>
      </c>
      <c r="AJ30" s="49"/>
      <c r="AK30" s="49"/>
      <c r="AL30" s="36"/>
      <c r="AM30" s="36"/>
      <c r="AN30" s="37">
        <f t="shared" si="3"/>
        <v>477.04</v>
      </c>
      <c r="AO30" s="38">
        <f t="shared" si="4"/>
        <v>448.42</v>
      </c>
      <c r="AP30" s="38">
        <f t="shared" si="5"/>
        <v>424.13</v>
      </c>
      <c r="AQ30" s="38">
        <f t="shared" si="6"/>
        <v>246.24</v>
      </c>
      <c r="AR30" s="97">
        <f t="shared" si="7"/>
        <v>1595.83</v>
      </c>
      <c r="AS30" s="54"/>
    </row>
    <row r="31" ht="15.75" customHeight="1">
      <c r="A31" s="24" t="str">
        <f t="shared" si="1"/>
        <v>RoxtonDORWARD</v>
      </c>
      <c r="B31" s="25">
        <f t="shared" si="2"/>
        <v>29</v>
      </c>
      <c r="C31" s="41" t="s">
        <v>253</v>
      </c>
      <c r="D31" s="41" t="s">
        <v>254</v>
      </c>
      <c r="E31" s="24" t="s">
        <v>53</v>
      </c>
      <c r="F31" s="27" t="s">
        <v>223</v>
      </c>
      <c r="G31" s="28"/>
      <c r="H31" s="28">
        <f>IF(ISNA(vlookup($A31,Regional!$A$35:$I$87,9,FALSE)),0,(vlookup($A31,Regional!$A$35:$I$87,9,FALSE)))</f>
        <v>0</v>
      </c>
      <c r="I31" s="28"/>
      <c r="J31" s="29">
        <f>IF(ISNA(vlookup($A31,TT!$A$119:$H$178,8,FALSE)),0,(vlookup($A31,TT!$A$119:$H$178,8,FALSE)))</f>
        <v>329.09</v>
      </c>
      <c r="K31" s="29">
        <f>IF(ISNA(vlookup($A31,TT!$A$221:$H$280,8,FALSE)),0,(vlookup($A31,TT!$A$221:$H$280,8,FALSE)))</f>
        <v>372.45</v>
      </c>
      <c r="L31" s="29">
        <f>IF(ISNA(vlookup($A31,TT!$J$119:$Q$188,8,FALSE)),0,(vlookup($A31,TT!$J$119:$Q$188,8,FALSE)))</f>
        <v>177.25</v>
      </c>
      <c r="M31" s="29">
        <f>IF(ISNA(vlookup($A31,TT!$J$221:$Q$293,8,FALSE)),0,(vlookup($A31,TT!$J$221:$Q$293,8,FALSE)))</f>
        <v>372.45</v>
      </c>
      <c r="N31" s="30">
        <f>IF(ISNA(vlookup($A31,TT!$S$126:$Z$193,8,FALSE)),0,(vlookup($A31,TT!$S$126:$Z$193,8,FALSE)))</f>
        <v>421.51</v>
      </c>
      <c r="O31" s="30">
        <f>IF(ISNA(vlookup($A31,TT!$S$237:$Z$305,8,FALSE)),0,(vlookup($A31,TT!$S$237:$Z$305,8,FALSE)))</f>
        <v>396.2198101</v>
      </c>
      <c r="P31" s="32"/>
      <c r="Q31" s="32"/>
      <c r="R31" s="32"/>
      <c r="S31" s="32"/>
      <c r="T31" s="32"/>
      <c r="U31" s="32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34">
        <v>0.0</v>
      </c>
      <c r="AH31" s="48">
        <v>315.39</v>
      </c>
      <c r="AI31" s="48">
        <v>0.0</v>
      </c>
      <c r="AJ31" s="49"/>
      <c r="AK31" s="49"/>
      <c r="AL31" s="36"/>
      <c r="AM31" s="36"/>
      <c r="AN31" s="37">
        <f t="shared" si="3"/>
        <v>421.51</v>
      </c>
      <c r="AO31" s="38">
        <f t="shared" si="4"/>
        <v>396.2198101</v>
      </c>
      <c r="AP31" s="38">
        <f t="shared" si="5"/>
        <v>372.45</v>
      </c>
      <c r="AQ31" s="38">
        <f t="shared" si="6"/>
        <v>372.45</v>
      </c>
      <c r="AR31" s="97">
        <f t="shared" si="7"/>
        <v>1562.62981</v>
      </c>
      <c r="AS31" s="54"/>
    </row>
    <row r="32" ht="15.75" customHeight="1">
      <c r="A32" s="24" t="str">
        <f t="shared" si="1"/>
        <v>JacksonAtkinson</v>
      </c>
      <c r="B32" s="25">
        <f t="shared" si="2"/>
        <v>30</v>
      </c>
      <c r="C32" s="41" t="s">
        <v>255</v>
      </c>
      <c r="D32" s="41" t="s">
        <v>256</v>
      </c>
      <c r="E32" s="24" t="s">
        <v>247</v>
      </c>
      <c r="F32" s="27" t="s">
        <v>223</v>
      </c>
      <c r="G32" s="28"/>
      <c r="H32" s="28">
        <f>IF(ISNA(vlookup($A32,Regional!$A$35:$I$87,9,FALSE)),0,(vlookup($A32,Regional!$A$35:$I$87,9,FALSE)))</f>
        <v>0</v>
      </c>
      <c r="I32" s="28"/>
      <c r="J32" s="29">
        <f>IF(ISNA(vlookup($A32,TT!$A$119:$H$178,8,FALSE)),0,(vlookup($A32,TT!$A$119:$H$178,8,FALSE)))</f>
        <v>0</v>
      </c>
      <c r="K32" s="29">
        <f>IF(ISNA(vlookup($A32,TT!$A$221:$H$280,8,FALSE)),0,(vlookup($A32,TT!$A$221:$H$280,8,FALSE)))</f>
        <v>0</v>
      </c>
      <c r="L32" s="29">
        <f>IF(ISNA(vlookup($A32,TT!$J$119:$Q$188,8,FALSE)),0,(vlookup($A32,TT!$J$119:$Q$188,8,FALSE)))</f>
        <v>273.34</v>
      </c>
      <c r="M32" s="29">
        <f>IF(ISNA(vlookup($A32,TT!$J$221:$Q$293,8,FALSE)),0,(vlookup($A32,TT!$J$221:$Q$293,8,FALSE)))</f>
        <v>19.11</v>
      </c>
      <c r="N32" s="30">
        <f>IF(ISNA(vlookup($A32,TT!$S$126:$Z$193,8,FALSE)),0,(vlookup($A32,TT!$S$126:$Z$193,8,FALSE)))</f>
        <v>611</v>
      </c>
      <c r="O32" s="30">
        <f>IF(ISNA(vlookup($A32,TT!$S$237:$Z$305,8,FALSE)),0,(vlookup($A32,TT!$S$237:$Z$305,8,FALSE)))</f>
        <v>256.9396692</v>
      </c>
      <c r="P32" s="42">
        <v>223.35</v>
      </c>
      <c r="Q32" s="42">
        <v>0.0</v>
      </c>
      <c r="R32" s="42">
        <v>0.0</v>
      </c>
      <c r="S32" s="42">
        <v>0.0</v>
      </c>
      <c r="T32" s="42"/>
      <c r="U32" s="42">
        <v>266.9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>
        <v>76.0</v>
      </c>
      <c r="AH32" s="44"/>
      <c r="AI32" s="44">
        <v>117.19</v>
      </c>
      <c r="AJ32" s="50"/>
      <c r="AK32" s="50"/>
      <c r="AL32" s="36"/>
      <c r="AM32" s="36"/>
      <c r="AN32" s="37">
        <f t="shared" si="3"/>
        <v>611</v>
      </c>
      <c r="AO32" s="38">
        <f t="shared" si="4"/>
        <v>273.34</v>
      </c>
      <c r="AP32" s="38">
        <f t="shared" si="5"/>
        <v>266.9</v>
      </c>
      <c r="AQ32" s="38">
        <f t="shared" si="6"/>
        <v>256.9396692</v>
      </c>
      <c r="AR32" s="97">
        <f t="shared" si="7"/>
        <v>1408.179669</v>
      </c>
      <c r="AS32" s="40"/>
    </row>
    <row r="33" ht="15.75" customHeight="1">
      <c r="A33" s="24" t="str">
        <f t="shared" si="1"/>
        <v>ElijahKRUMME</v>
      </c>
      <c r="B33" s="25">
        <f t="shared" si="2"/>
        <v>31</v>
      </c>
      <c r="C33" s="41" t="s">
        <v>257</v>
      </c>
      <c r="D33" s="26" t="s">
        <v>258</v>
      </c>
      <c r="E33" s="24" t="s">
        <v>76</v>
      </c>
      <c r="F33" s="27" t="s">
        <v>223</v>
      </c>
      <c r="G33" s="28"/>
      <c r="H33" s="28">
        <f>IF(ISNA(vlookup($A33,Regional!$A$35:$I$87,9,FALSE)),0,(vlookup($A33,Regional!$A$35:$I$87,9,FALSE)))</f>
        <v>0</v>
      </c>
      <c r="I33" s="28"/>
      <c r="J33" s="29">
        <f>IF(ISNA(vlookup($A33,TT!$A$119:$H$178,8,FALSE)),0,(vlookup($A33,TT!$A$119:$H$178,8,FALSE)))</f>
        <v>54.71</v>
      </c>
      <c r="K33" s="29">
        <f>IF(ISNA(vlookup($A33,TT!$A$221:$H$280,8,FALSE)),0,(vlookup($A33,TT!$A$221:$H$280,8,FALSE)))</f>
        <v>507.49</v>
      </c>
      <c r="L33" s="29">
        <f>IF(ISNA(vlookup($A33,TT!$J$119:$Q$188,8,FALSE)),0,(vlookup($A33,TT!$J$119:$Q$188,8,FALSE)))</f>
        <v>0</v>
      </c>
      <c r="M33" s="29">
        <f>IF(ISNA(vlookup($A33,TT!$J$221:$Q$293,8,FALSE)),0,(vlookup($A33,TT!$J$221:$Q$293,8,FALSE)))</f>
        <v>0</v>
      </c>
      <c r="N33" s="30">
        <f>IF(ISNA(vlookup($A33,TT!$S$126:$Z$193,8,FALSE)),0,(vlookup($A33,TT!$S$126:$Z$193,8,FALSE)))</f>
        <v>507.49</v>
      </c>
      <c r="O33" s="30">
        <f>IF(ISNA(vlookup($A33,TT!$S$237:$Z$305,8,FALSE)),0,(vlookup($A33,TT!$S$237:$Z$305,8,FALSE)))</f>
        <v>227.0318917</v>
      </c>
      <c r="P33" s="32"/>
      <c r="Q33" s="32"/>
      <c r="R33" s="32"/>
      <c r="S33" s="32"/>
      <c r="T33" s="32"/>
      <c r="U33" s="32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34"/>
      <c r="AH33" s="48"/>
      <c r="AI33" s="48"/>
      <c r="AJ33" s="49"/>
      <c r="AK33" s="49"/>
      <c r="AL33" s="36"/>
      <c r="AM33" s="36"/>
      <c r="AN33" s="37">
        <f t="shared" si="3"/>
        <v>507.49</v>
      </c>
      <c r="AO33" s="38">
        <f t="shared" si="4"/>
        <v>507.49</v>
      </c>
      <c r="AP33" s="38">
        <f t="shared" si="5"/>
        <v>227.0318917</v>
      </c>
      <c r="AQ33" s="38">
        <f t="shared" si="6"/>
        <v>54.71</v>
      </c>
      <c r="AR33" s="97">
        <f t="shared" si="7"/>
        <v>1296.721892</v>
      </c>
      <c r="AS33" s="54"/>
    </row>
    <row r="34" ht="15.75" customHeight="1">
      <c r="A34" s="24" t="str">
        <f t="shared" si="1"/>
        <v>KristianSTOLL</v>
      </c>
      <c r="B34" s="25">
        <f t="shared" si="2"/>
        <v>32</v>
      </c>
      <c r="C34" s="41" t="s">
        <v>259</v>
      </c>
      <c r="D34" s="26" t="s">
        <v>260</v>
      </c>
      <c r="E34" s="24" t="s">
        <v>247</v>
      </c>
      <c r="F34" s="27" t="s">
        <v>223</v>
      </c>
      <c r="G34" s="28"/>
      <c r="H34" s="28">
        <f>IF(ISNA(vlookup($A34,Regional!$A$35:$I$87,9,FALSE)),0,(vlookup($A34,Regional!$A$35:$I$87,9,FALSE)))</f>
        <v>0</v>
      </c>
      <c r="I34" s="28"/>
      <c r="J34" s="29">
        <f>IF(ISNA(vlookup($A34,TT!$A$119:$H$178,8,FALSE)),0,(vlookup($A34,TT!$A$119:$H$178,8,FALSE)))</f>
        <v>290.79</v>
      </c>
      <c r="K34" s="29">
        <f>IF(ISNA(vlookup($A34,TT!$A$221:$H$280,8,FALSE)),0,(vlookup($A34,TT!$A$221:$H$280,8,FALSE)))</f>
        <v>477.04</v>
      </c>
      <c r="L34" s="29">
        <f>IF(ISNA(vlookup($A34,TT!$J$119:$Q$188,8,FALSE)),0,(vlookup($A34,TT!$J$119:$Q$188,8,FALSE)))</f>
        <v>241.52</v>
      </c>
      <c r="M34" s="29">
        <f>IF(ISNA(vlookup($A34,TT!$J$221:$Q$293,8,FALSE)),0,(vlookup($A34,TT!$J$221:$Q$293,8,FALSE)))</f>
        <v>256.94</v>
      </c>
      <c r="N34" s="30">
        <f>IF(ISNA(vlookup($A34,TT!$S$126:$Z$193,8,FALSE)),0,(vlookup($A34,TT!$S$126:$Z$193,8,FALSE)))</f>
        <v>15.8702794</v>
      </c>
      <c r="O34" s="30">
        <f>IF(ISNA(vlookup($A34,TT!$S$237:$Z$305,8,FALSE)),0,(vlookup($A34,TT!$S$237:$Z$305,8,FALSE)))</f>
        <v>200.6053795</v>
      </c>
      <c r="P34" s="32"/>
      <c r="Q34" s="32"/>
      <c r="R34" s="32"/>
      <c r="S34" s="32"/>
      <c r="T34" s="32"/>
      <c r="U34" s="32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34">
        <v>192.25</v>
      </c>
      <c r="AH34" s="48"/>
      <c r="AI34" s="48"/>
      <c r="AJ34" s="49"/>
      <c r="AK34" s="49"/>
      <c r="AL34" s="36"/>
      <c r="AM34" s="36"/>
      <c r="AN34" s="37">
        <f t="shared" si="3"/>
        <v>477.04</v>
      </c>
      <c r="AO34" s="38">
        <f t="shared" si="4"/>
        <v>290.79</v>
      </c>
      <c r="AP34" s="38">
        <f t="shared" si="5"/>
        <v>256.94</v>
      </c>
      <c r="AQ34" s="38">
        <f t="shared" si="6"/>
        <v>241.52</v>
      </c>
      <c r="AR34" s="97">
        <f t="shared" si="7"/>
        <v>1266.29</v>
      </c>
      <c r="AS34" s="24"/>
    </row>
    <row r="35" ht="15.75" customHeight="1">
      <c r="A35" s="24" t="str">
        <f t="shared" si="1"/>
        <v>TainPRENTICE</v>
      </c>
      <c r="B35" s="25">
        <f t="shared" si="2"/>
        <v>33</v>
      </c>
      <c r="C35" s="41" t="s">
        <v>261</v>
      </c>
      <c r="D35" s="26" t="s">
        <v>132</v>
      </c>
      <c r="E35" s="24" t="s">
        <v>73</v>
      </c>
      <c r="F35" s="27" t="s">
        <v>223</v>
      </c>
      <c r="G35" s="28"/>
      <c r="H35" s="28">
        <f>IF(ISNA(vlookup($A35,Regional!$A$35:$I$87,9,FALSE)),0,(vlookup($A35,Regional!$A$35:$I$87,9,FALSE)))</f>
        <v>0</v>
      </c>
      <c r="I35" s="28"/>
      <c r="J35" s="29">
        <f>IF(ISNA(vlookup($A35,TT!$A$119:$H$178,8,FALSE)),0,(vlookup($A35,TT!$A$119:$H$178,8,FALSE)))</f>
        <v>147.23</v>
      </c>
      <c r="K35" s="29">
        <f>IF(ISNA(vlookup($A35,TT!$A$221:$H$280,8,FALSE)),0,(vlookup($A35,TT!$A$221:$H$280,8,FALSE)))</f>
        <v>256.94</v>
      </c>
      <c r="L35" s="29">
        <f>IF(ISNA(vlookup($A35,TT!$J$119:$Q$188,8,FALSE)),0,(vlookup($A35,TT!$J$119:$Q$188,8,FALSE)))</f>
        <v>33.35</v>
      </c>
      <c r="M35" s="29">
        <f>IF(ISNA(vlookup($A35,TT!$J$221:$Q$293,8,FALSE)),0,(vlookup($A35,TT!$J$221:$Q$293,8,FALSE)))</f>
        <v>290.79</v>
      </c>
      <c r="N35" s="30">
        <f>IF(ISNA(vlookup($A35,TT!$S$126:$Z$193,8,FALSE)),0,(vlookup($A35,TT!$S$126:$Z$193,8,FALSE)))</f>
        <v>273.34</v>
      </c>
      <c r="O35" s="30">
        <f>IF(ISNA(vlookup($A35,TT!$S$237:$Z$305,8,FALSE)),0,(vlookup($A35,TT!$S$237:$Z$305,8,FALSE)))</f>
        <v>421.5104362</v>
      </c>
      <c r="P35" s="32"/>
      <c r="Q35" s="32"/>
      <c r="R35" s="32"/>
      <c r="S35" s="32"/>
      <c r="T35" s="32"/>
      <c r="U35" s="32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34"/>
      <c r="AH35" s="48"/>
      <c r="AI35" s="48"/>
      <c r="AJ35" s="49"/>
      <c r="AK35" s="49"/>
      <c r="AL35" s="36"/>
      <c r="AM35" s="36"/>
      <c r="AN35" s="37">
        <f t="shared" si="3"/>
        <v>421.5104362</v>
      </c>
      <c r="AO35" s="38">
        <f t="shared" si="4"/>
        <v>290.79</v>
      </c>
      <c r="AP35" s="38">
        <f t="shared" si="5"/>
        <v>273.34</v>
      </c>
      <c r="AQ35" s="38">
        <f t="shared" si="6"/>
        <v>256.94</v>
      </c>
      <c r="AR35" s="97">
        <f t="shared" si="7"/>
        <v>1242.580436</v>
      </c>
      <c r="AS35" s="40"/>
    </row>
    <row r="36" ht="15.75" customHeight="1">
      <c r="A36" s="24" t="str">
        <f t="shared" si="1"/>
        <v>KristianKnudsgaard</v>
      </c>
      <c r="B36" s="25">
        <f t="shared" si="2"/>
        <v>34</v>
      </c>
      <c r="C36" s="41" t="s">
        <v>259</v>
      </c>
      <c r="D36" s="26" t="s">
        <v>262</v>
      </c>
      <c r="E36" s="24" t="s">
        <v>247</v>
      </c>
      <c r="F36" s="27" t="s">
        <v>212</v>
      </c>
      <c r="G36" s="28"/>
      <c r="H36" s="28">
        <f>IF(ISNA(vlookup($A36,Regional!$A$35:$I$87,9,FALSE)),0,(vlookup($A36,Regional!$A$35:$I$87,9,FALSE)))</f>
        <v>0</v>
      </c>
      <c r="I36" s="28"/>
      <c r="J36" s="29">
        <f>IF(ISNA(vlookup($A36,TT!$A$119:$H$178,8,FALSE)),0,(vlookup($A36,TT!$A$119:$H$178,8,FALSE)))</f>
        <v>0</v>
      </c>
      <c r="K36" s="29">
        <f>IF(ISNA(vlookup($A36,TT!$A$221:$H$280,8,FALSE)),0,(vlookup($A36,TT!$A$221:$H$280,8,FALSE)))</f>
        <v>0</v>
      </c>
      <c r="L36" s="29">
        <f>IF(ISNA(vlookup($A36,TT!$J$119:$Q$188,8,FALSE)),0,(vlookup($A36,TT!$J$119:$Q$188,8,FALSE)))</f>
        <v>350.1</v>
      </c>
      <c r="M36" s="29">
        <f>IF(ISNA(vlookup($A36,TT!$J$221:$Q$293,8,FALSE)),0,(vlookup($A36,TT!$J$221:$Q$293,8,FALSE)))</f>
        <v>15.8702794</v>
      </c>
      <c r="N36" s="30">
        <f>IF(ISNA(vlookup($A36,TT!$S$126:$Z$193,8,FALSE)),0,(vlookup($A36,TT!$S$126:$Z$193,8,FALSE)))</f>
        <v>372.45</v>
      </c>
      <c r="O36" s="30">
        <f>IF(ISNA(vlookup($A36,TT!$S$237:$Z$305,8,FALSE)),0,(vlookup($A36,TT!$S$237:$Z$305,8,FALSE)))</f>
        <v>79.29766131</v>
      </c>
      <c r="P36" s="32">
        <v>215.53</v>
      </c>
      <c r="Q36" s="32"/>
      <c r="R36" s="32">
        <v>231.45</v>
      </c>
      <c r="S36" s="32">
        <v>0.0</v>
      </c>
      <c r="T36" s="32"/>
      <c r="U36" s="32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34"/>
      <c r="AH36" s="48"/>
      <c r="AI36" s="48"/>
      <c r="AJ36" s="49"/>
      <c r="AK36" s="49"/>
      <c r="AL36" s="36"/>
      <c r="AM36" s="36"/>
      <c r="AN36" s="37">
        <f t="shared" si="3"/>
        <v>372.45</v>
      </c>
      <c r="AO36" s="38">
        <f t="shared" si="4"/>
        <v>350.1</v>
      </c>
      <c r="AP36" s="38">
        <f t="shared" si="5"/>
        <v>231.45</v>
      </c>
      <c r="AQ36" s="38">
        <f t="shared" si="6"/>
        <v>215.53</v>
      </c>
      <c r="AR36" s="97">
        <f t="shared" si="7"/>
        <v>1169.53</v>
      </c>
      <c r="AS36" s="40"/>
    </row>
    <row r="37" ht="15.75" customHeight="1">
      <c r="A37" s="24" t="str">
        <f t="shared" si="1"/>
        <v>GriffinPaterson</v>
      </c>
      <c r="B37" s="25">
        <f t="shared" si="2"/>
        <v>35</v>
      </c>
      <c r="C37" s="41" t="s">
        <v>263</v>
      </c>
      <c r="D37" s="26" t="s">
        <v>264</v>
      </c>
      <c r="E37" s="24" t="s">
        <v>73</v>
      </c>
      <c r="F37" s="27" t="s">
        <v>207</v>
      </c>
      <c r="G37" s="28"/>
      <c r="H37" s="28">
        <f>IF(ISNA(vlookup($A37,Regional!$A$35:$I$87,9,FALSE)),0,(vlookup($A37,Regional!$A$35:$I$87,9,FALSE)))</f>
        <v>0</v>
      </c>
      <c r="I37" s="28"/>
      <c r="J37" s="29">
        <f>IF(ISNA(vlookup($A37,TT!$A$119:$H$178,8,FALSE)),0,(vlookup($A37,TT!$A$119:$H$178,8,FALSE)))</f>
        <v>448.42</v>
      </c>
      <c r="K37" s="29">
        <f>IF(ISNA(vlookup($A37,TT!$A$221:$H$280,8,FALSE)),0,(vlookup($A37,TT!$A$221:$H$280,8,FALSE)))</f>
        <v>0</v>
      </c>
      <c r="L37" s="29">
        <f>IF(ISNA(vlookup($A37,TT!$J$119:$Q$188,8,FALSE)),0,(vlookup($A37,TT!$J$119:$Q$188,8,FALSE)))</f>
        <v>256.94</v>
      </c>
      <c r="M37" s="29">
        <f>IF(ISNA(vlookup($A37,TT!$J$221:$Q$293,8,FALSE)),0,(vlookup($A37,TT!$J$221:$Q$293,8,FALSE)))</f>
        <v>421.51</v>
      </c>
      <c r="N37" s="30">
        <f>IF(ISNA(vlookup($A37,TT!$S$126:$Z$193,8,FALSE)),0,(vlookup($A37,TT!$S$126:$Z$193,8,FALSE)))</f>
        <v>0</v>
      </c>
      <c r="O37" s="30">
        <f>IF(ISNA(vlookup($A37,TT!$S$237:$Z$305,8,FALSE)),0,(vlookup($A37,TT!$S$237:$Z$305,8,FALSE)))</f>
        <v>0</v>
      </c>
      <c r="P37" s="32"/>
      <c r="Q37" s="32"/>
      <c r="R37" s="32"/>
      <c r="S37" s="32">
        <v>0.0</v>
      </c>
      <c r="T37" s="32"/>
      <c r="U37" s="32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34"/>
      <c r="AH37" s="48"/>
      <c r="AI37" s="48"/>
      <c r="AJ37" s="49"/>
      <c r="AK37" s="49"/>
      <c r="AL37" s="36"/>
      <c r="AM37" s="36"/>
      <c r="AN37" s="37">
        <f t="shared" si="3"/>
        <v>448.42</v>
      </c>
      <c r="AO37" s="38">
        <f t="shared" si="4"/>
        <v>421.51</v>
      </c>
      <c r="AP37" s="38">
        <f t="shared" si="5"/>
        <v>256.94</v>
      </c>
      <c r="AQ37" s="38">
        <f t="shared" si="6"/>
        <v>0</v>
      </c>
      <c r="AR37" s="97">
        <f t="shared" si="7"/>
        <v>1126.87</v>
      </c>
      <c r="AS37" s="40"/>
    </row>
    <row r="38" ht="15.75" customHeight="1">
      <c r="A38" s="24" t="str">
        <f t="shared" si="1"/>
        <v>EvanWHITE</v>
      </c>
      <c r="B38" s="25">
        <f t="shared" si="2"/>
        <v>36</v>
      </c>
      <c r="C38" s="41" t="s">
        <v>230</v>
      </c>
      <c r="D38" s="41" t="s">
        <v>265</v>
      </c>
      <c r="E38" s="24" t="s">
        <v>53</v>
      </c>
      <c r="F38" s="27" t="s">
        <v>207</v>
      </c>
      <c r="G38" s="28"/>
      <c r="H38" s="28">
        <f>IF(ISNA(vlookup($A38,Regional!$A$35:$I$87,9,FALSE)),0,(vlookup($A38,Regional!$A$35:$I$87,9,FALSE)))</f>
        <v>0</v>
      </c>
      <c r="I38" s="28"/>
      <c r="J38" s="29">
        <f>IF(ISNA(vlookup($A38,TT!$A$119:$H$178,8,FALSE)),0,(vlookup($A38,TT!$A$119:$H$178,8,FALSE)))</f>
        <v>26.04</v>
      </c>
      <c r="K38" s="29">
        <f>IF(ISNA(vlookup($A38,TT!$A$221:$H$280,8,FALSE)),0,(vlookup($A38,TT!$A$221:$H$280,8,FALSE)))</f>
        <v>290.79</v>
      </c>
      <c r="L38" s="29">
        <f>IF(ISNA(vlookup($A38,TT!$J$119:$Q$188,8,FALSE)),0,(vlookup($A38,TT!$J$119:$Q$188,8,FALSE)))</f>
        <v>84.36</v>
      </c>
      <c r="M38" s="29">
        <f>IF(ISNA(vlookup($A38,TT!$J$221:$Q$293,8,FALSE)),0,(vlookup($A38,TT!$J$221:$Q$293,8,FALSE)))</f>
        <v>329.09</v>
      </c>
      <c r="N38" s="30">
        <f>IF(ISNA(vlookup($A38,TT!$S$126:$Z$193,8,FALSE)),0,(vlookup($A38,TT!$S$126:$Z$193,8,FALSE)))</f>
        <v>213.41</v>
      </c>
      <c r="O38" s="30">
        <f>IF(ISNA(vlookup($A38,TT!$S$237:$Z$305,8,FALSE)),0,(vlookup($A38,TT!$S$237:$Z$305,8,FALSE)))</f>
        <v>290.7873124</v>
      </c>
      <c r="P38" s="32"/>
      <c r="Q38" s="32"/>
      <c r="R38" s="32"/>
      <c r="S38" s="32"/>
      <c r="T38" s="32"/>
      <c r="U38" s="32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8"/>
      <c r="AH38" s="48"/>
      <c r="AI38" s="48"/>
      <c r="AJ38" s="49"/>
      <c r="AK38" s="49"/>
      <c r="AL38" s="36"/>
      <c r="AM38" s="36"/>
      <c r="AN38" s="37">
        <f t="shared" si="3"/>
        <v>329.09</v>
      </c>
      <c r="AO38" s="38">
        <f t="shared" si="4"/>
        <v>290.79</v>
      </c>
      <c r="AP38" s="38">
        <f t="shared" si="5"/>
        <v>290.7873124</v>
      </c>
      <c r="AQ38" s="38">
        <f t="shared" si="6"/>
        <v>213.41</v>
      </c>
      <c r="AR38" s="97">
        <f t="shared" si="7"/>
        <v>1124.077312</v>
      </c>
      <c r="AS38" s="54"/>
    </row>
    <row r="39" ht="15.75" customHeight="1">
      <c r="A39" s="24" t="str">
        <f t="shared" si="1"/>
        <v>ArmaanASRAR HAGHIGHI</v>
      </c>
      <c r="B39" s="25">
        <f t="shared" si="2"/>
        <v>37</v>
      </c>
      <c r="C39" s="41" t="s">
        <v>266</v>
      </c>
      <c r="D39" s="26" t="s">
        <v>267</v>
      </c>
      <c r="E39" s="24" t="s">
        <v>76</v>
      </c>
      <c r="F39" s="27" t="s">
        <v>207</v>
      </c>
      <c r="G39" s="28"/>
      <c r="H39" s="28">
        <f>IF(ISNA(vlookup($A39,Regional!$A$35:$I$87,9,FALSE)),0,(vlookup($A39,Regional!$A$35:$I$87,9,FALSE)))</f>
        <v>0</v>
      </c>
      <c r="I39" s="28"/>
      <c r="J39" s="29">
        <f>IF(ISNA(vlookup($A39,TT!$A$119:$H$178,8,FALSE)),0,(vlookup($A39,TT!$A$119:$H$178,8,FALSE)))</f>
        <v>574.34</v>
      </c>
      <c r="K39" s="29">
        <f>IF(ISNA(vlookup($A39,TT!$A$221:$H$280,8,FALSE)),0,(vlookup($A39,TT!$A$221:$H$280,8,FALSE)))</f>
        <v>19.11</v>
      </c>
      <c r="L39" s="29">
        <f>IF(ISNA(vlookup($A39,TT!$J$119:$Q$188,8,FALSE)),0,(vlookup($A39,TT!$J$119:$Q$188,8,FALSE)))</f>
        <v>156.62</v>
      </c>
      <c r="M39" s="29">
        <f>IF(ISNA(vlookup($A39,TT!$J$221:$Q$293,8,FALSE)),0,(vlookup($A39,TT!$J$221:$Q$293,8,FALSE)))</f>
        <v>37.74</v>
      </c>
      <c r="N39" s="30">
        <f>IF(ISNA(vlookup($A39,TT!$S$126:$Z$193,8,FALSE)),0,(vlookup($A39,TT!$S$126:$Z$193,8,FALSE)))</f>
        <v>350.1</v>
      </c>
      <c r="O39" s="30">
        <f>IF(ISNA(vlookup($A39,TT!$S$237:$Z$305,8,FALSE)),0,(vlookup($A39,TT!$S$237:$Z$305,8,FALSE)))</f>
        <v>12.39070413</v>
      </c>
      <c r="P39" s="32"/>
      <c r="Q39" s="32"/>
      <c r="R39" s="32"/>
      <c r="S39" s="32"/>
      <c r="T39" s="32"/>
      <c r="U39" s="32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34"/>
      <c r="AH39" s="48"/>
      <c r="AI39" s="48"/>
      <c r="AJ39" s="49"/>
      <c r="AK39" s="49"/>
      <c r="AL39" s="36"/>
      <c r="AM39" s="36"/>
      <c r="AN39" s="37">
        <f t="shared" si="3"/>
        <v>574.34</v>
      </c>
      <c r="AO39" s="38">
        <f t="shared" si="4"/>
        <v>350.1</v>
      </c>
      <c r="AP39" s="38">
        <f t="shared" si="5"/>
        <v>156.62</v>
      </c>
      <c r="AQ39" s="38">
        <f t="shared" si="6"/>
        <v>37.74</v>
      </c>
      <c r="AR39" s="97">
        <f t="shared" si="7"/>
        <v>1118.8</v>
      </c>
      <c r="AS39" s="54"/>
    </row>
    <row r="40" ht="15.75" customHeight="1">
      <c r="A40" s="24" t="str">
        <f t="shared" si="1"/>
        <v>KhrystianCatlin</v>
      </c>
      <c r="B40" s="25">
        <f t="shared" si="2"/>
        <v>38</v>
      </c>
      <c r="C40" s="41" t="s">
        <v>268</v>
      </c>
      <c r="D40" s="26" t="s">
        <v>269</v>
      </c>
      <c r="E40" s="24" t="s">
        <v>53</v>
      </c>
      <c r="F40" s="27" t="s">
        <v>207</v>
      </c>
      <c r="G40" s="28"/>
      <c r="H40" s="28">
        <f>IF(ISNA(vlookup($A40,Regional!$A$35:$I$87,9,FALSE)),0,(vlookup($A40,Regional!$A$35:$I$87,9,FALSE)))</f>
        <v>0</v>
      </c>
      <c r="I40" s="28"/>
      <c r="J40" s="29">
        <f>IF(ISNA(vlookup($A40,TT!$A$119:$H$178,8,FALSE)),0,(vlookup($A40,TT!$A$119:$H$178,8,FALSE)))</f>
        <v>156.62</v>
      </c>
      <c r="K40" s="29">
        <f>IF(ISNA(vlookup($A40,TT!$A$221:$H$280,8,FALSE)),0,(vlookup($A40,TT!$A$221:$H$280,8,FALSE)))</f>
        <v>188.57</v>
      </c>
      <c r="L40" s="29">
        <f>IF(ISNA(vlookup($A40,TT!$J$119:$Q$188,8,FALSE)),0,(vlookup($A40,TT!$J$119:$Q$188,8,FALSE)))</f>
        <v>200.61</v>
      </c>
      <c r="M40" s="29">
        <f>IF(ISNA(vlookup($A40,TT!$J$221:$Q$293,8,FALSE)),0,(vlookup($A40,TT!$J$221:$Q$293,8,FALSE)))</f>
        <v>273.34</v>
      </c>
      <c r="N40" s="30">
        <f>IF(ISNA(vlookup($A40,TT!$S$126:$Z$193,8,FALSE)),0,(vlookup($A40,TT!$S$126:$Z$193,8,FALSE)))</f>
        <v>448.42</v>
      </c>
      <c r="O40" s="30">
        <f>IF(ISNA(vlookup($A40,TT!$S$237:$Z$305,8,FALSE)),0,(vlookup($A40,TT!$S$237:$Z$305,8,FALSE)))</f>
        <v>188.5690567</v>
      </c>
      <c r="P40" s="32"/>
      <c r="Q40" s="32"/>
      <c r="R40" s="32"/>
      <c r="S40" s="32"/>
      <c r="T40" s="32"/>
      <c r="U40" s="32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34"/>
      <c r="AH40" s="48"/>
      <c r="AI40" s="48"/>
      <c r="AJ40" s="49"/>
      <c r="AK40" s="49"/>
      <c r="AL40" s="36"/>
      <c r="AM40" s="36"/>
      <c r="AN40" s="37">
        <f t="shared" si="3"/>
        <v>448.42</v>
      </c>
      <c r="AO40" s="38">
        <f t="shared" si="4"/>
        <v>273.34</v>
      </c>
      <c r="AP40" s="38">
        <f t="shared" si="5"/>
        <v>200.61</v>
      </c>
      <c r="AQ40" s="38">
        <f t="shared" si="6"/>
        <v>188.57</v>
      </c>
      <c r="AR40" s="97">
        <f t="shared" si="7"/>
        <v>1110.94</v>
      </c>
      <c r="AS40" s="54"/>
    </row>
    <row r="41" ht="15.75" customHeight="1">
      <c r="A41" s="24" t="str">
        <f t="shared" si="1"/>
        <v>AndrewWHITTINGTON</v>
      </c>
      <c r="B41" s="25">
        <f t="shared" si="2"/>
        <v>39</v>
      </c>
      <c r="C41" s="41" t="s">
        <v>270</v>
      </c>
      <c r="D41" s="26" t="s">
        <v>271</v>
      </c>
      <c r="E41" s="24" t="s">
        <v>73</v>
      </c>
      <c r="F41" s="27" t="s">
        <v>207</v>
      </c>
      <c r="G41" s="28"/>
      <c r="H41" s="28">
        <f>IF(ISNA(vlookup($A41,Regional!$A$35:$I$87,9,FALSE)),0,(vlookup($A41,Regional!$A$35:$I$87,9,FALSE)))</f>
        <v>0</v>
      </c>
      <c r="I41" s="28"/>
      <c r="J41" s="29">
        <f>IF(ISNA(vlookup($A41,TT!$A$119:$H$178,8,FALSE)),0,(vlookup($A41,TT!$A$119:$H$178,8,FALSE)))</f>
        <v>396.22</v>
      </c>
      <c r="K41" s="29">
        <f>IF(ISNA(vlookup($A41,TT!$A$221:$H$280,8,FALSE)),0,(vlookup($A41,TT!$A$221:$H$280,8,FALSE)))</f>
        <v>227.03</v>
      </c>
      <c r="L41" s="29">
        <f>IF(ISNA(vlookup($A41,TT!$J$119:$Q$188,8,FALSE)),0,(vlookup($A41,TT!$J$119:$Q$188,8,FALSE)))</f>
        <v>21.62</v>
      </c>
      <c r="M41" s="29">
        <f>IF(ISNA(vlookup($A41,TT!$J$221:$Q$293,8,FALSE)),0,(vlookup($A41,TT!$J$221:$Q$293,8,FALSE)))</f>
        <v>309.35</v>
      </c>
      <c r="N41" s="30">
        <f>IF(ISNA(vlookup($A41,TT!$S$126:$Z$193,8,FALSE)),0,(vlookup($A41,TT!$S$126:$Z$193,8,FALSE)))</f>
        <v>14.02297888</v>
      </c>
      <c r="O41" s="30">
        <f>IF(ISNA(vlookup($A41,TT!$S$237:$Z$305,8,FALSE)),0,(vlookup($A41,TT!$S$237:$Z$305,8,FALSE)))</f>
        <v>138.3915892</v>
      </c>
      <c r="P41" s="32"/>
      <c r="Q41" s="32"/>
      <c r="R41" s="32"/>
      <c r="S41" s="32"/>
      <c r="T41" s="32"/>
      <c r="U41" s="32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34"/>
      <c r="AH41" s="48"/>
      <c r="AI41" s="48"/>
      <c r="AJ41" s="49"/>
      <c r="AK41" s="49"/>
      <c r="AL41" s="36"/>
      <c r="AM41" s="36"/>
      <c r="AN41" s="37">
        <f t="shared" si="3"/>
        <v>396.22</v>
      </c>
      <c r="AO41" s="38">
        <f t="shared" si="4"/>
        <v>309.35</v>
      </c>
      <c r="AP41" s="38">
        <f t="shared" si="5"/>
        <v>227.03</v>
      </c>
      <c r="AQ41" s="38">
        <f t="shared" si="6"/>
        <v>138.3915892</v>
      </c>
      <c r="AR41" s="97">
        <f t="shared" si="7"/>
        <v>1070.991589</v>
      </c>
      <c r="AS41" s="54"/>
    </row>
    <row r="42" ht="15.75" customHeight="1">
      <c r="A42" s="24" t="str">
        <f t="shared" si="1"/>
        <v>EverettBrown</v>
      </c>
      <c r="B42" s="25">
        <f t="shared" si="2"/>
        <v>40</v>
      </c>
      <c r="C42" s="41" t="s">
        <v>272</v>
      </c>
      <c r="D42" s="26" t="s">
        <v>273</v>
      </c>
      <c r="E42" s="24" t="s">
        <v>53</v>
      </c>
      <c r="F42" s="27" t="s">
        <v>207</v>
      </c>
      <c r="G42" s="28"/>
      <c r="H42" s="28">
        <f>IF(ISNA(vlookup($A42,Regional!$A$35:$I$87,9,FALSE)),0,(vlookup($A42,Regional!$A$35:$I$87,9,FALSE)))</f>
        <v>0</v>
      </c>
      <c r="I42" s="28"/>
      <c r="J42" s="29">
        <f>IF(ISNA(vlookup($A42,TT!$A$119:$H$178,8,FALSE)),0,(vlookup($A42,TT!$A$119:$H$178,8,FALSE)))</f>
        <v>507.49</v>
      </c>
      <c r="K42" s="29">
        <f>IF(ISNA(vlookup($A42,TT!$A$221:$H$280,8,FALSE)),0,(vlookup($A42,TT!$A$221:$H$280,8,FALSE)))</f>
        <v>329.09</v>
      </c>
      <c r="L42" s="29">
        <f>IF(ISNA(vlookup($A42,TT!$J$119:$Q$188,8,FALSE)),0,(vlookup($A42,TT!$J$119:$Q$188,8,FALSE)))</f>
        <v>0</v>
      </c>
      <c r="M42" s="29">
        <f>IF(ISNA(vlookup($A42,TT!$J$221:$Q$293,8,FALSE)),0,(vlookup($A42,TT!$J$221:$Q$293,8,FALSE)))</f>
        <v>0</v>
      </c>
      <c r="N42" s="30">
        <f>IF(ISNA(vlookup($A42,TT!$S$126:$Z$193,8,FALSE)),0,(vlookup($A42,TT!$S$126:$Z$193,8,FALSE)))</f>
        <v>0</v>
      </c>
      <c r="O42" s="30">
        <f>IF(ISNA(vlookup($A42,TT!$S$237:$Z$305,8,FALSE)),0,(vlookup($A42,TT!$S$237:$Z$305,8,FALSE)))</f>
        <v>0</v>
      </c>
      <c r="P42" s="32"/>
      <c r="Q42" s="32"/>
      <c r="R42" s="32">
        <v>223.35</v>
      </c>
      <c r="S42" s="32">
        <v>0.0</v>
      </c>
      <c r="T42" s="32"/>
      <c r="U42" s="32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34"/>
      <c r="AH42" s="48"/>
      <c r="AI42" s="48"/>
      <c r="AJ42" s="49"/>
      <c r="AK42" s="49"/>
      <c r="AL42" s="36"/>
      <c r="AM42" s="36"/>
      <c r="AN42" s="37">
        <f t="shared" si="3"/>
        <v>507.49</v>
      </c>
      <c r="AO42" s="38">
        <f t="shared" si="4"/>
        <v>329.09</v>
      </c>
      <c r="AP42" s="38">
        <f t="shared" si="5"/>
        <v>223.35</v>
      </c>
      <c r="AQ42" s="38">
        <f t="shared" si="6"/>
        <v>0</v>
      </c>
      <c r="AR42" s="97">
        <f t="shared" si="7"/>
        <v>1059.93</v>
      </c>
      <c r="AS42" s="54"/>
    </row>
    <row r="43" ht="15.75" customHeight="1">
      <c r="A43" s="24" t="str">
        <f t="shared" si="1"/>
        <v>ConnorWHITE</v>
      </c>
      <c r="B43" s="25">
        <f t="shared" si="2"/>
        <v>41</v>
      </c>
      <c r="C43" s="41" t="s">
        <v>274</v>
      </c>
      <c r="D43" s="26" t="s">
        <v>265</v>
      </c>
      <c r="E43" s="24" t="s">
        <v>53</v>
      </c>
      <c r="F43" s="27" t="s">
        <v>207</v>
      </c>
      <c r="G43" s="28"/>
      <c r="H43" s="28">
        <f>IF(ISNA(vlookup($A43,Regional!$A$35:$I$87,9,FALSE)),0,(vlookup($A43,Regional!$A$35:$I$87,9,FALSE)))</f>
        <v>0</v>
      </c>
      <c r="I43" s="28"/>
      <c r="J43" s="29">
        <f>IF(ISNA(vlookup($A43,TT!$A$119:$H$178,8,FALSE)),0,(vlookup($A43,TT!$A$119:$H$178,8,FALSE)))</f>
        <v>74.54</v>
      </c>
      <c r="K43" s="29">
        <f>IF(ISNA(vlookup($A43,TT!$A$221:$H$280,8,FALSE)),0,(vlookup($A43,TT!$A$221:$H$280,8,FALSE)))</f>
        <v>114.95</v>
      </c>
      <c r="L43" s="29">
        <f>IF(ISNA(vlookup($A43,TT!$J$119:$Q$188,8,FALSE)),0,(vlookup($A43,TT!$J$119:$Q$188,8,FALSE)))</f>
        <v>122.28</v>
      </c>
      <c r="M43" s="29">
        <f>IF(ISNA(vlookup($A43,TT!$J$221:$Q$293,8,FALSE)),0,(vlookup($A43,TT!$J$221:$Q$293,8,FALSE)))</f>
        <v>396.22</v>
      </c>
      <c r="N43" s="30">
        <f>IF(ISNA(vlookup($A43,TT!$S$126:$Z$193,8,FALSE)),0,(vlookup($A43,TT!$S$126:$Z$193,8,FALSE)))</f>
        <v>256.94</v>
      </c>
      <c r="O43" s="30">
        <f>IF(ISNA(vlookup($A43,TT!$S$237:$Z$305,8,FALSE)),0,(vlookup($A43,TT!$S$237:$Z$305,8,FALSE)))</f>
        <v>273.3400736</v>
      </c>
      <c r="P43" s="32"/>
      <c r="Q43" s="32"/>
      <c r="R43" s="32"/>
      <c r="S43" s="32"/>
      <c r="T43" s="32"/>
      <c r="U43" s="32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34"/>
      <c r="AH43" s="48"/>
      <c r="AI43" s="48"/>
      <c r="AJ43" s="49"/>
      <c r="AK43" s="49"/>
      <c r="AL43" s="36"/>
      <c r="AM43" s="36"/>
      <c r="AN43" s="37">
        <f t="shared" si="3"/>
        <v>396.22</v>
      </c>
      <c r="AO43" s="38">
        <f t="shared" si="4"/>
        <v>273.3400736</v>
      </c>
      <c r="AP43" s="38">
        <f t="shared" si="5"/>
        <v>256.94</v>
      </c>
      <c r="AQ43" s="38">
        <f t="shared" si="6"/>
        <v>122.28</v>
      </c>
      <c r="AR43" s="97">
        <f t="shared" si="7"/>
        <v>1048.780074</v>
      </c>
      <c r="AS43" s="54"/>
    </row>
    <row r="44" ht="15.75" customHeight="1">
      <c r="A44" s="24" t="str">
        <f t="shared" si="1"/>
        <v>MavikMACKINNON</v>
      </c>
      <c r="B44" s="25">
        <f t="shared" si="2"/>
        <v>42</v>
      </c>
      <c r="C44" s="41" t="s">
        <v>275</v>
      </c>
      <c r="D44" s="26" t="s">
        <v>276</v>
      </c>
      <c r="E44" s="24" t="s">
        <v>76</v>
      </c>
      <c r="F44" s="27" t="s">
        <v>223</v>
      </c>
      <c r="G44" s="28"/>
      <c r="H44" s="28">
        <f>IF(ISNA(vlookup($A44,Regional!$A$35:$I$87,9,FALSE)),0,(vlookup($A44,Regional!$A$35:$I$87,9,FALSE)))</f>
        <v>0</v>
      </c>
      <c r="I44" s="28"/>
      <c r="J44" s="29">
        <f>IF(ISNA(vlookup($A44,TT!$A$119:$H$178,8,FALSE)),0,(vlookup($A44,TT!$A$119:$H$178,8,FALSE)))</f>
        <v>372.45</v>
      </c>
      <c r="K44" s="29">
        <f>IF(ISNA(vlookup($A44,TT!$A$221:$H$280,8,FALSE)),0,(vlookup($A44,TT!$A$221:$H$280,8,FALSE)))</f>
        <v>166.62</v>
      </c>
      <c r="L44" s="29">
        <f>IF(ISNA(vlookup($A44,TT!$J$119:$Q$188,8,FALSE)),0,(vlookup($A44,TT!$J$119:$Q$188,8,FALSE)))</f>
        <v>329.09</v>
      </c>
      <c r="M44" s="29">
        <f>IF(ISNA(vlookup($A44,TT!$J$221:$Q$293,8,FALSE)),0,(vlookup($A44,TT!$J$221:$Q$293,8,FALSE)))</f>
        <v>114.95</v>
      </c>
      <c r="N44" s="30">
        <f>IF(ISNA(vlookup($A44,TT!$S$126:$Z$193,8,FALSE)),0,(vlookup($A44,TT!$S$126:$Z$193,8,FALSE)))</f>
        <v>0</v>
      </c>
      <c r="O44" s="30">
        <f>IF(ISNA(vlookup($A44,TT!$S$237:$Z$305,8,FALSE)),0,(vlookup($A44,TT!$S$237:$Z$305,8,FALSE)))</f>
        <v>0</v>
      </c>
      <c r="P44" s="32"/>
      <c r="Q44" s="32"/>
      <c r="R44" s="32"/>
      <c r="S44" s="32"/>
      <c r="T44" s="32"/>
      <c r="U44" s="32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34"/>
      <c r="AH44" s="48"/>
      <c r="AI44" s="48"/>
      <c r="AJ44" s="49"/>
      <c r="AK44" s="49"/>
      <c r="AL44" s="36"/>
      <c r="AM44" s="36"/>
      <c r="AN44" s="37">
        <f t="shared" si="3"/>
        <v>372.45</v>
      </c>
      <c r="AO44" s="38">
        <f t="shared" si="4"/>
        <v>329.09</v>
      </c>
      <c r="AP44" s="38">
        <f t="shared" si="5"/>
        <v>166.62</v>
      </c>
      <c r="AQ44" s="38">
        <f t="shared" si="6"/>
        <v>114.95</v>
      </c>
      <c r="AR44" s="97">
        <f t="shared" si="7"/>
        <v>983.11</v>
      </c>
      <c r="AS44" s="54"/>
    </row>
    <row r="45" ht="15.75" customHeight="1">
      <c r="A45" s="24" t="str">
        <f t="shared" si="1"/>
        <v>RyderBartlett</v>
      </c>
      <c r="B45" s="25">
        <f t="shared" si="2"/>
        <v>43</v>
      </c>
      <c r="C45" s="41" t="s">
        <v>228</v>
      </c>
      <c r="D45" s="41" t="s">
        <v>277</v>
      </c>
      <c r="E45" s="24" t="s">
        <v>76</v>
      </c>
      <c r="F45" s="27" t="s">
        <v>212</v>
      </c>
      <c r="G45" s="28"/>
      <c r="H45" s="28">
        <f>IF(ISNA(vlookup($A45,Regional!$A$35:$I$87,9,FALSE)),0,(vlookup($A45,Regional!$A$35:$I$87,9,FALSE)))</f>
        <v>0</v>
      </c>
      <c r="I45" s="28"/>
      <c r="J45" s="29">
        <f>IF(ISNA(vlookup($A45,TT!$A$119:$H$178,8,FALSE)),0,(vlookup($A45,TT!$A$119:$H$178,8,FALSE)))</f>
        <v>0</v>
      </c>
      <c r="K45" s="29">
        <f>IF(ISNA(vlookup($A45,TT!$A$221:$H$280,8,FALSE)),0,(vlookup($A45,TT!$A$221:$H$280,8,FALSE)))</f>
        <v>0</v>
      </c>
      <c r="L45" s="29">
        <f>IF(ISNA(vlookup($A45,TT!$J$119:$Q$188,8,FALSE)),0,(vlookup($A45,TT!$J$119:$Q$188,8,FALSE)))</f>
        <v>147.23</v>
      </c>
      <c r="M45" s="29">
        <f>IF(ISNA(vlookup($A45,TT!$J$221:$Q$293,8,FALSE)),0,(vlookup($A45,TT!$J$221:$Q$293,8,FALSE)))</f>
        <v>17.96</v>
      </c>
      <c r="N45" s="30">
        <f>IF(ISNA(vlookup($A45,TT!$S$126:$Z$193,8,FALSE)),0,(vlookup($A45,TT!$S$126:$Z$193,8,FALSE)))</f>
        <v>309.35</v>
      </c>
      <c r="O45" s="30">
        <f>IF(ISNA(vlookup($A45,TT!$S$237:$Z$305,8,FALSE)),0,(vlookup($A45,TT!$S$237:$Z$305,8,FALSE)))</f>
        <v>19.10737433</v>
      </c>
      <c r="P45" s="42">
        <v>231.45</v>
      </c>
      <c r="Q45" s="42">
        <v>0.0</v>
      </c>
      <c r="R45" s="42"/>
      <c r="S45" s="42"/>
      <c r="T45" s="42">
        <v>0.0</v>
      </c>
      <c r="U45" s="42">
        <v>215.53</v>
      </c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4"/>
      <c r="AH45" s="44"/>
      <c r="AI45" s="44"/>
      <c r="AJ45" s="50"/>
      <c r="AK45" s="50"/>
      <c r="AL45" s="36"/>
      <c r="AM45" s="36"/>
      <c r="AN45" s="37">
        <f t="shared" si="3"/>
        <v>309.35</v>
      </c>
      <c r="AO45" s="38">
        <f t="shared" si="4"/>
        <v>231.45</v>
      </c>
      <c r="AP45" s="38">
        <f t="shared" si="5"/>
        <v>215.53</v>
      </c>
      <c r="AQ45" s="38">
        <f t="shared" si="6"/>
        <v>147.23</v>
      </c>
      <c r="AR45" s="97">
        <f t="shared" si="7"/>
        <v>903.56</v>
      </c>
      <c r="AS45" s="54"/>
    </row>
    <row r="46" ht="15.75" customHeight="1">
      <c r="A46" s="24" t="str">
        <f t="shared" si="1"/>
        <v>SamDOOLEY</v>
      </c>
      <c r="B46" s="25">
        <f t="shared" si="2"/>
        <v>44</v>
      </c>
      <c r="C46" s="41" t="s">
        <v>278</v>
      </c>
      <c r="D46" s="26" t="s">
        <v>279</v>
      </c>
      <c r="E46" s="24" t="s">
        <v>53</v>
      </c>
      <c r="F46" s="27" t="s">
        <v>223</v>
      </c>
      <c r="G46" s="28"/>
      <c r="H46" s="28">
        <f>IF(ISNA(vlookup($A46,Regional!$A$35:$I$87,9,FALSE)),0,(vlookup($A46,Regional!$A$35:$I$87,9,FALSE)))</f>
        <v>0</v>
      </c>
      <c r="I46" s="28"/>
      <c r="J46" s="29">
        <f>IF(ISNA(vlookup($A46,TT!$A$119:$H$178,8,FALSE)),0,(vlookup($A46,TT!$A$119:$H$178,8,FALSE)))</f>
        <v>138.39</v>
      </c>
      <c r="K46" s="29">
        <f>IF(ISNA(vlookup($A46,TT!$A$221:$H$280,8,FALSE)),0,(vlookup($A46,TT!$A$221:$H$280,8,FALSE)))</f>
        <v>213.41</v>
      </c>
      <c r="L46" s="29">
        <f>IF(ISNA(vlookup($A46,TT!$J$119:$Q$188,8,FALSE)),0,(vlookup($A46,TT!$J$119:$Q$188,8,FALSE)))</f>
        <v>0</v>
      </c>
      <c r="M46" s="29">
        <f>IF(ISNA(vlookup($A46,TT!$J$221:$Q$293,8,FALSE)),0,(vlookup($A46,TT!$J$221:$Q$293,8,FALSE)))</f>
        <v>0</v>
      </c>
      <c r="N46" s="30">
        <f>IF(ISNA(vlookup($A46,TT!$S$126:$Z$193,8,FALSE)),0,(vlookup($A46,TT!$S$126:$Z$193,8,FALSE)))</f>
        <v>108.05</v>
      </c>
      <c r="O46" s="30">
        <f>IF(ISNA(vlookup($A46,TT!$S$237:$Z$305,8,FALSE)),0,(vlookup($A46,TT!$S$237:$Z$305,8,FALSE)))</f>
        <v>350.0998242</v>
      </c>
      <c r="P46" s="32"/>
      <c r="Q46" s="32"/>
      <c r="R46" s="32"/>
      <c r="S46" s="32"/>
      <c r="T46" s="32"/>
      <c r="U46" s="32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34"/>
      <c r="AH46" s="48"/>
      <c r="AI46" s="48"/>
      <c r="AJ46" s="49"/>
      <c r="AK46" s="49"/>
      <c r="AL46" s="36"/>
      <c r="AM46" s="36"/>
      <c r="AN46" s="37">
        <f t="shared" si="3"/>
        <v>350.0998242</v>
      </c>
      <c r="AO46" s="38">
        <f t="shared" si="4"/>
        <v>213.41</v>
      </c>
      <c r="AP46" s="38">
        <f t="shared" si="5"/>
        <v>138.39</v>
      </c>
      <c r="AQ46" s="38">
        <f t="shared" si="6"/>
        <v>108.05</v>
      </c>
      <c r="AR46" s="97">
        <f t="shared" si="7"/>
        <v>809.9498242</v>
      </c>
      <c r="AS46" s="24"/>
    </row>
    <row r="47" ht="15.75" customHeight="1">
      <c r="A47" s="24" t="str">
        <f t="shared" si="1"/>
        <v>EmersonRaffler</v>
      </c>
      <c r="B47" s="25">
        <f t="shared" si="2"/>
        <v>45</v>
      </c>
      <c r="C47" s="41" t="s">
        <v>280</v>
      </c>
      <c r="D47" s="26" t="s">
        <v>281</v>
      </c>
      <c r="E47" s="24" t="s">
        <v>39</v>
      </c>
      <c r="F47" s="27" t="s">
        <v>196</v>
      </c>
      <c r="G47" s="28"/>
      <c r="H47" s="28">
        <f>IF(ISNA(vlookup($A47,Regional!$A$35:$I$87,9,FALSE)),0,(vlookup($A47,Regional!$A$35:$I$87,9,FALSE)))</f>
        <v>0</v>
      </c>
      <c r="I47" s="28"/>
      <c r="J47" s="29">
        <f>IF(ISNA(vlookup($A47,TT!$A$119:$H$178,8,FALSE)),0,(vlookup($A47,TT!$A$119:$H$178,8,FALSE)))</f>
        <v>0</v>
      </c>
      <c r="K47" s="29">
        <f>IF(ISNA(vlookup($A47,TT!$A$221:$H$280,8,FALSE)),0,(vlookup($A47,TT!$A$221:$H$280,8,FALSE)))</f>
        <v>0</v>
      </c>
      <c r="L47" s="29">
        <f>IF(ISNA(vlookup($A47,TT!$J$119:$Q$188,8,FALSE)),0,(vlookup($A47,TT!$J$119:$Q$188,8,FALSE)))</f>
        <v>0</v>
      </c>
      <c r="M47" s="29">
        <f>IF(ISNA(vlookup($A47,TT!$J$221:$Q$293,8,FALSE)),0,(vlookup($A47,TT!$J$221:$Q$293,8,FALSE)))</f>
        <v>0</v>
      </c>
      <c r="N47" s="30">
        <f>IF(ISNA(vlookup($A47,TT!$S$126:$Z$193,8,FALSE)),0,(vlookup($A47,TT!$S$126:$Z$193,8,FALSE)))</f>
        <v>0</v>
      </c>
      <c r="O47" s="30">
        <f>IF(ISNA(vlookup($A47,TT!$S$237:$Z$305,8,FALSE)),0,(vlookup($A47,TT!$S$237:$Z$305,8,FALSE)))</f>
        <v>0</v>
      </c>
      <c r="P47" s="32">
        <v>439.51</v>
      </c>
      <c r="Q47" s="32">
        <v>318.95</v>
      </c>
      <c r="R47" s="32"/>
      <c r="S47" s="32"/>
      <c r="T47" s="32"/>
      <c r="U47" s="32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34"/>
      <c r="AH47" s="48"/>
      <c r="AI47" s="48"/>
      <c r="AJ47" s="49"/>
      <c r="AK47" s="49"/>
      <c r="AL47" s="36"/>
      <c r="AM47" s="36"/>
      <c r="AN47" s="37">
        <f t="shared" si="3"/>
        <v>439.51</v>
      </c>
      <c r="AO47" s="38">
        <f t="shared" si="4"/>
        <v>318.95</v>
      </c>
      <c r="AP47" s="38">
        <f t="shared" si="5"/>
        <v>0</v>
      </c>
      <c r="AQ47" s="38">
        <f t="shared" si="6"/>
        <v>0</v>
      </c>
      <c r="AR47" s="97">
        <f t="shared" si="7"/>
        <v>758.46</v>
      </c>
      <c r="AS47" s="54"/>
    </row>
    <row r="48" ht="15.75" customHeight="1">
      <c r="A48" s="24" t="str">
        <f t="shared" si="1"/>
        <v>JackBURGHAM</v>
      </c>
      <c r="B48" s="25">
        <f t="shared" si="2"/>
        <v>46</v>
      </c>
      <c r="C48" s="41" t="s">
        <v>282</v>
      </c>
      <c r="D48" s="26" t="s">
        <v>283</v>
      </c>
      <c r="E48" s="24" t="s">
        <v>76</v>
      </c>
      <c r="F48" s="27" t="s">
        <v>212</v>
      </c>
      <c r="G48" s="28"/>
      <c r="H48" s="28">
        <f>IF(ISNA(vlookup($A48,Regional!$A$35:$I$87,9,FALSE)),0,(vlookup($A48,Regional!$A$35:$I$87,9,FALSE)))</f>
        <v>0</v>
      </c>
      <c r="I48" s="28"/>
      <c r="J48" s="29">
        <f>IF(ISNA(vlookup($A48,TT!$A$119:$H$178,8,FALSE)),0,(vlookup($A48,TT!$A$119:$H$178,8,FALSE)))</f>
        <v>0</v>
      </c>
      <c r="K48" s="29">
        <f>IF(ISNA(vlookup($A48,TT!$A$221:$H$280,8,FALSE)),0,(vlookup($A48,TT!$A$221:$H$280,8,FALSE)))</f>
        <v>0</v>
      </c>
      <c r="L48" s="29">
        <f>IF(ISNA(vlookup($A48,TT!$J$119:$Q$188,8,FALSE)),0,(vlookup($A48,TT!$J$119:$Q$188,8,FALSE)))</f>
        <v>79.3</v>
      </c>
      <c r="M48" s="29">
        <f>IF(ISNA(vlookup($A48,TT!$J$221:$Q$293,8,FALSE)),0,(vlookup($A48,TT!$J$221:$Q$293,8,FALSE)))</f>
        <v>227.03</v>
      </c>
      <c r="N48" s="30">
        <f>IF(ISNA(vlookup($A48,TT!$S$126:$Z$193,8,FALSE)),0,(vlookup($A48,TT!$S$126:$Z$193,8,FALSE)))</f>
        <v>16.88327596</v>
      </c>
      <c r="O48" s="30">
        <f>IF(ISNA(vlookup($A48,TT!$S$237:$Z$305,8,FALSE)),0,(vlookup($A48,TT!$S$237:$Z$305,8,FALSE)))</f>
        <v>114.9458398</v>
      </c>
      <c r="P48" s="32"/>
      <c r="Q48" s="32"/>
      <c r="R48" s="32">
        <v>0.0</v>
      </c>
      <c r="S48" s="32">
        <v>0.0</v>
      </c>
      <c r="T48" s="32">
        <v>200.71</v>
      </c>
      <c r="U48" s="32">
        <v>200.71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34"/>
      <c r="AH48" s="48"/>
      <c r="AI48" s="48"/>
      <c r="AJ48" s="49"/>
      <c r="AK48" s="49"/>
      <c r="AL48" s="36"/>
      <c r="AM48" s="36"/>
      <c r="AN48" s="37">
        <f t="shared" si="3"/>
        <v>227.03</v>
      </c>
      <c r="AO48" s="38">
        <f t="shared" si="4"/>
        <v>200.71</v>
      </c>
      <c r="AP48" s="38">
        <f t="shared" si="5"/>
        <v>200.71</v>
      </c>
      <c r="AQ48" s="38">
        <f t="shared" si="6"/>
        <v>114.9458398</v>
      </c>
      <c r="AR48" s="97">
        <f t="shared" si="7"/>
        <v>743.3958398</v>
      </c>
      <c r="AS48" s="54"/>
    </row>
    <row r="49" ht="15.75" customHeight="1">
      <c r="A49" s="24" t="str">
        <f t="shared" si="1"/>
        <v>EvanBOYD</v>
      </c>
      <c r="B49" s="25">
        <f t="shared" si="2"/>
        <v>47</v>
      </c>
      <c r="C49" s="41" t="s">
        <v>230</v>
      </c>
      <c r="D49" s="26" t="s">
        <v>284</v>
      </c>
      <c r="E49" s="24" t="s">
        <v>76</v>
      </c>
      <c r="F49" s="27" t="s">
        <v>212</v>
      </c>
      <c r="G49" s="28"/>
      <c r="H49" s="28">
        <f>IF(ISNA(vlookup($A49,Regional!$A$35:$I$87,9,FALSE)),0,(vlookup($A49,Regional!$A$35:$I$87,9,FALSE)))</f>
        <v>0</v>
      </c>
      <c r="I49" s="28"/>
      <c r="J49" s="29">
        <f>IF(ISNA(vlookup($A49,TT!$A$119:$H$178,8,FALSE)),0,(vlookup($A49,TT!$A$119:$H$178,8,FALSE)))</f>
        <v>40.15</v>
      </c>
      <c r="K49" s="29">
        <f>IF(ISNA(vlookup($A49,TT!$A$221:$H$280,8,FALSE)),0,(vlookup($A49,TT!$A$221:$H$280,8,FALSE)))</f>
        <v>138.39</v>
      </c>
      <c r="L49" s="29">
        <f>IF(ISNA(vlookup($A49,TT!$J$119:$Q$188,8,FALSE)),0,(vlookup($A49,TT!$J$119:$Q$188,8,FALSE)))</f>
        <v>227.03</v>
      </c>
      <c r="M49" s="29">
        <f>IF(ISNA(vlookup($A49,TT!$J$221:$Q$293,8,FALSE)),0,(vlookup($A49,TT!$J$221:$Q$293,8,FALSE)))</f>
        <v>130.09</v>
      </c>
      <c r="N49" s="30">
        <f>IF(ISNA(vlookup($A49,TT!$S$126:$Z$193,8,FALSE)),0,(vlookup($A49,TT!$S$126:$Z$193,8,FALSE)))</f>
        <v>227.03</v>
      </c>
      <c r="O49" s="30">
        <f>IF(ISNA(vlookup($A49,TT!$S$237:$Z$305,8,FALSE)),0,(vlookup($A49,TT!$S$237:$Z$305,8,FALSE)))</f>
        <v>20.32699396</v>
      </c>
      <c r="P49" s="32"/>
      <c r="Q49" s="32"/>
      <c r="R49" s="32"/>
      <c r="S49" s="32"/>
      <c r="T49" s="32"/>
      <c r="U49" s="32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34"/>
      <c r="AH49" s="48"/>
      <c r="AI49" s="48"/>
      <c r="AJ49" s="49"/>
      <c r="AK49" s="49"/>
      <c r="AL49" s="36"/>
      <c r="AM49" s="36"/>
      <c r="AN49" s="37">
        <f t="shared" si="3"/>
        <v>227.03</v>
      </c>
      <c r="AO49" s="38">
        <f t="shared" si="4"/>
        <v>227.03</v>
      </c>
      <c r="AP49" s="38">
        <f t="shared" si="5"/>
        <v>138.39</v>
      </c>
      <c r="AQ49" s="38">
        <f t="shared" si="6"/>
        <v>130.09</v>
      </c>
      <c r="AR49" s="97">
        <f t="shared" si="7"/>
        <v>722.54</v>
      </c>
      <c r="AS49" s="54"/>
    </row>
    <row r="50" ht="15.75" customHeight="1">
      <c r="A50" s="24" t="str">
        <f t="shared" si="1"/>
        <v>DevonRadosevic</v>
      </c>
      <c r="B50" s="25">
        <f t="shared" si="2"/>
        <v>48</v>
      </c>
      <c r="C50" s="41" t="s">
        <v>285</v>
      </c>
      <c r="D50" s="26" t="s">
        <v>286</v>
      </c>
      <c r="E50" s="24" t="s">
        <v>76</v>
      </c>
      <c r="F50" s="27" t="s">
        <v>207</v>
      </c>
      <c r="G50" s="28"/>
      <c r="H50" s="28">
        <f>IF(ISNA(vlookup($A50,Regional!$A$35:$I$87,9,FALSE)),0,(vlookup($A50,Regional!$A$35:$I$87,9,FALSE)))</f>
        <v>0</v>
      </c>
      <c r="I50" s="28"/>
      <c r="J50" s="29">
        <f>IF(ISNA(vlookup($A50,TT!$A$119:$H$178,8,FALSE)),0,(vlookup($A50,TT!$A$119:$H$178,8,FALSE)))</f>
        <v>0</v>
      </c>
      <c r="K50" s="29">
        <f>IF(ISNA(vlookup($A50,TT!$A$221:$H$280,8,FALSE)),0,(vlookup($A50,TT!$A$221:$H$280,8,FALSE)))</f>
        <v>0</v>
      </c>
      <c r="L50" s="29">
        <f>IF(ISNA(vlookup($A50,TT!$J$119:$Q$188,8,FALSE)),0,(vlookup($A50,TT!$J$119:$Q$188,8,FALSE)))</f>
        <v>0</v>
      </c>
      <c r="M50" s="29">
        <f>IF(ISNA(vlookup($A50,TT!$J$221:$Q$293,8,FALSE)),0,(vlookup($A50,TT!$J$221:$Q$293,8,FALSE)))</f>
        <v>0</v>
      </c>
      <c r="N50" s="30">
        <f>IF(ISNA(vlookup($A50,TT!$S$126:$Z$193,8,FALSE)),0,(vlookup($A50,TT!$S$126:$Z$193,8,FALSE)))</f>
        <v>138.39</v>
      </c>
      <c r="O50" s="30">
        <f>IF(ISNA(vlookup($A50,TT!$S$237:$Z$305,8,FALSE)),0,(vlookup($A50,TT!$S$237:$Z$305,8,FALSE)))</f>
        <v>574.34</v>
      </c>
      <c r="P50" s="32"/>
      <c r="Q50" s="32"/>
      <c r="R50" s="32"/>
      <c r="S50" s="32"/>
      <c r="T50" s="32"/>
      <c r="U50" s="32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34"/>
      <c r="AH50" s="48"/>
      <c r="AI50" s="48"/>
      <c r="AJ50" s="49"/>
      <c r="AK50" s="49"/>
      <c r="AL50" s="36"/>
      <c r="AM50" s="36"/>
      <c r="AN50" s="37">
        <f t="shared" si="3"/>
        <v>574.34</v>
      </c>
      <c r="AO50" s="38">
        <f t="shared" si="4"/>
        <v>138.39</v>
      </c>
      <c r="AP50" s="38">
        <f t="shared" si="5"/>
        <v>0</v>
      </c>
      <c r="AQ50" s="38">
        <f t="shared" si="6"/>
        <v>0</v>
      </c>
      <c r="AR50" s="97">
        <f t="shared" si="7"/>
        <v>712.73</v>
      </c>
      <c r="AS50" s="24"/>
    </row>
    <row r="51" ht="15.75" customHeight="1">
      <c r="A51" s="24" t="str">
        <f t="shared" si="1"/>
        <v>LandonSPENCER</v>
      </c>
      <c r="B51" s="25">
        <f t="shared" si="2"/>
        <v>49</v>
      </c>
      <c r="C51" s="41" t="s">
        <v>210</v>
      </c>
      <c r="D51" s="26" t="s">
        <v>287</v>
      </c>
      <c r="E51" s="24" t="s">
        <v>247</v>
      </c>
      <c r="F51" s="27" t="s">
        <v>207</v>
      </c>
      <c r="G51" s="28"/>
      <c r="H51" s="28">
        <f>IF(ISNA(vlookup($A51,Regional!$A$35:$I$87,9,FALSE)),0,(vlookup($A51,Regional!$A$35:$I$87,9,FALSE)))</f>
        <v>0</v>
      </c>
      <c r="I51" s="28"/>
      <c r="J51" s="29">
        <f>IF(ISNA(vlookup($A51,TT!$A$119:$H$178,8,FALSE)),0,(vlookup($A51,TT!$A$119:$H$178,8,FALSE)))</f>
        <v>309.35</v>
      </c>
      <c r="K51" s="29">
        <f>IF(ISNA(vlookup($A51,TT!$A$221:$H$280,8,FALSE)),0,(vlookup($A51,TT!$A$221:$H$280,8,FALSE)))</f>
        <v>396.22</v>
      </c>
      <c r="L51" s="29">
        <f>IF(ISNA(vlookup($A51,TT!$J$119:$Q$188,8,FALSE)),0,(vlookup($A51,TT!$J$119:$Q$188,8,FALSE)))</f>
        <v>0</v>
      </c>
      <c r="M51" s="29">
        <f>IF(ISNA(vlookup($A51,TT!$J$221:$Q$293,8,FALSE)),0,(vlookup($A51,TT!$J$221:$Q$293,8,FALSE)))</f>
        <v>0</v>
      </c>
      <c r="N51" s="30">
        <f>IF(ISNA(vlookup($A51,TT!$S$126:$Z$193,8,FALSE)),0,(vlookup($A51,TT!$S$126:$Z$193,8,FALSE)))</f>
        <v>0</v>
      </c>
      <c r="O51" s="30">
        <f>IF(ISNA(vlookup($A51,TT!$S$237:$Z$305,8,FALSE)),0,(vlookup($A51,TT!$S$237:$Z$305,8,FALSE)))</f>
        <v>0</v>
      </c>
      <c r="P51" s="32"/>
      <c r="Q51" s="32"/>
      <c r="R51" s="32"/>
      <c r="S51" s="32"/>
      <c r="T51" s="32"/>
      <c r="U51" s="32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34"/>
      <c r="AH51" s="48"/>
      <c r="AI51" s="48"/>
      <c r="AJ51" s="49"/>
      <c r="AK51" s="49"/>
      <c r="AL51" s="36"/>
      <c r="AM51" s="36"/>
      <c r="AN51" s="37">
        <f t="shared" si="3"/>
        <v>396.22</v>
      </c>
      <c r="AO51" s="38">
        <f t="shared" si="4"/>
        <v>309.35</v>
      </c>
      <c r="AP51" s="38">
        <f t="shared" si="5"/>
        <v>0</v>
      </c>
      <c r="AQ51" s="38">
        <f t="shared" si="6"/>
        <v>0</v>
      </c>
      <c r="AR51" s="97">
        <f t="shared" si="7"/>
        <v>705.57</v>
      </c>
      <c r="AS51" s="24"/>
    </row>
    <row r="52" ht="15.75" customHeight="1">
      <c r="A52" s="24" t="str">
        <f t="shared" si="1"/>
        <v>YamatoBUHLER</v>
      </c>
      <c r="B52" s="25">
        <f t="shared" si="2"/>
        <v>50</v>
      </c>
      <c r="C52" s="41" t="s">
        <v>288</v>
      </c>
      <c r="D52" s="26" t="s">
        <v>289</v>
      </c>
      <c r="E52" s="24" t="s">
        <v>76</v>
      </c>
      <c r="F52" s="27" t="s">
        <v>223</v>
      </c>
      <c r="G52" s="28"/>
      <c r="H52" s="28">
        <f>IF(ISNA(vlookup($A52,Regional!$A$35:$I$87,9,FALSE)),0,(vlookup($A52,Regional!$A$35:$I$87,9,FALSE)))</f>
        <v>0</v>
      </c>
      <c r="I52" s="28"/>
      <c r="J52" s="29">
        <f>IF(ISNA(vlookup($A52,TT!$A$119:$H$178,8,FALSE)),0,(vlookup($A52,TT!$A$119:$H$178,8,FALSE)))</f>
        <v>256.94</v>
      </c>
      <c r="K52" s="29">
        <f>IF(ISNA(vlookup($A52,TT!$A$221:$H$280,8,FALSE)),0,(vlookup($A52,TT!$A$221:$H$280,8,FALSE)))</f>
        <v>48.34</v>
      </c>
      <c r="L52" s="29">
        <f>IF(ISNA(vlookup($A52,TT!$J$119:$Q$188,8,FALSE)),0,(vlookup($A52,TT!$J$119:$Q$188,8,FALSE)))</f>
        <v>188.57</v>
      </c>
      <c r="M52" s="29">
        <f>IF(ISNA(vlookup($A52,TT!$J$221:$Q$293,8,FALSE)),0,(vlookup($A52,TT!$J$221:$Q$293,8,FALSE)))</f>
        <v>138.39</v>
      </c>
      <c r="N52" s="30">
        <f>IF(ISNA(vlookup($A52,TT!$S$126:$Z$193,8,FALSE)),0,(vlookup($A52,TT!$S$126:$Z$193,8,FALSE)))</f>
        <v>21.62</v>
      </c>
      <c r="O52" s="30">
        <f>IF(ISNA(vlookup($A52,TT!$S$237:$Z$305,8,FALSE)),0,(vlookup($A52,TT!$S$237:$Z$305,8,FALSE)))</f>
        <v>95.47217537</v>
      </c>
      <c r="P52" s="32"/>
      <c r="Q52" s="32"/>
      <c r="R52" s="32"/>
      <c r="S52" s="32"/>
      <c r="T52" s="32"/>
      <c r="U52" s="32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34"/>
      <c r="AH52" s="48"/>
      <c r="AI52" s="48"/>
      <c r="AJ52" s="49"/>
      <c r="AK52" s="49"/>
      <c r="AL52" s="36"/>
      <c r="AM52" s="36"/>
      <c r="AN52" s="37">
        <f t="shared" si="3"/>
        <v>256.94</v>
      </c>
      <c r="AO52" s="38">
        <f t="shared" si="4"/>
        <v>188.57</v>
      </c>
      <c r="AP52" s="38">
        <f t="shared" si="5"/>
        <v>138.39</v>
      </c>
      <c r="AQ52" s="38">
        <f t="shared" si="6"/>
        <v>95.47217537</v>
      </c>
      <c r="AR52" s="97">
        <f t="shared" si="7"/>
        <v>679.3721754</v>
      </c>
      <c r="AS52" s="54"/>
    </row>
    <row r="53" ht="15.75" customHeight="1">
      <c r="A53" s="24" t="str">
        <f t="shared" si="1"/>
        <v>NathanMCGUIGAN</v>
      </c>
      <c r="B53" s="25">
        <f t="shared" si="2"/>
        <v>51</v>
      </c>
      <c r="C53" s="41" t="s">
        <v>290</v>
      </c>
      <c r="D53" s="26" t="s">
        <v>291</v>
      </c>
      <c r="E53" s="24" t="s">
        <v>76</v>
      </c>
      <c r="F53" s="27" t="s">
        <v>196</v>
      </c>
      <c r="G53" s="28"/>
      <c r="H53" s="28">
        <f>IF(ISNA(vlookup($A53,Regional!$A$35:$I$87,9,FALSE)),0,(vlookup($A53,Regional!$A$35:$I$87,9,FALSE)))</f>
        <v>0</v>
      </c>
      <c r="I53" s="28"/>
      <c r="J53" s="29">
        <f>IF(ISNA(vlookup($A53,TT!$A$119:$H$178,8,FALSE)),0,(vlookup($A53,TT!$A$119:$H$178,8,FALSE)))</f>
        <v>0</v>
      </c>
      <c r="K53" s="29">
        <f>IF(ISNA(vlookup($A53,TT!$A$221:$H$280,8,FALSE)),0,(vlookup($A53,TT!$A$221:$H$280,8,FALSE)))</f>
        <v>0</v>
      </c>
      <c r="L53" s="29">
        <f>IF(ISNA(vlookup($A53,TT!$J$119:$Q$188,8,FALSE)),0,(vlookup($A53,TT!$J$119:$Q$188,8,FALSE)))</f>
        <v>0</v>
      </c>
      <c r="M53" s="29">
        <f>IF(ISNA(vlookup($A53,TT!$J$221:$Q$293,8,FALSE)),0,(vlookup($A53,TT!$J$221:$Q$293,8,FALSE)))</f>
        <v>0</v>
      </c>
      <c r="N53" s="30">
        <f>IF(ISNA(vlookup($A53,TT!$S$126:$Z$193,8,FALSE)),0,(vlookup($A53,TT!$S$126:$Z$193,8,FALSE)))</f>
        <v>130.09</v>
      </c>
      <c r="O53" s="30">
        <f>IF(ISNA(vlookup($A53,TT!$S$237:$Z$305,8,FALSE)),0,(vlookup($A53,TT!$S$237:$Z$305,8,FALSE)))</f>
        <v>507.486824</v>
      </c>
      <c r="P53" s="32"/>
      <c r="Q53" s="32"/>
      <c r="R53" s="32"/>
      <c r="S53" s="32"/>
      <c r="T53" s="32"/>
      <c r="U53" s="32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34"/>
      <c r="AH53" s="48"/>
      <c r="AI53" s="48"/>
      <c r="AJ53" s="49"/>
      <c r="AK53" s="49"/>
      <c r="AL53" s="36"/>
      <c r="AM53" s="36"/>
      <c r="AN53" s="37">
        <f t="shared" si="3"/>
        <v>507.486824</v>
      </c>
      <c r="AO53" s="38">
        <f t="shared" si="4"/>
        <v>130.09</v>
      </c>
      <c r="AP53" s="38">
        <f t="shared" si="5"/>
        <v>0</v>
      </c>
      <c r="AQ53" s="38">
        <f t="shared" si="6"/>
        <v>0</v>
      </c>
      <c r="AR53" s="97">
        <f t="shared" si="7"/>
        <v>637.576824</v>
      </c>
      <c r="AS53" s="54"/>
    </row>
    <row r="54" ht="15.75" customHeight="1">
      <c r="A54" s="24" t="str">
        <f t="shared" si="1"/>
        <v>OwenCOOPER</v>
      </c>
      <c r="B54" s="25">
        <f t="shared" si="2"/>
        <v>52</v>
      </c>
      <c r="C54" s="41" t="s">
        <v>292</v>
      </c>
      <c r="D54" s="26" t="s">
        <v>293</v>
      </c>
      <c r="E54" s="24" t="s">
        <v>137</v>
      </c>
      <c r="F54" s="27" t="s">
        <v>207</v>
      </c>
      <c r="G54" s="28"/>
      <c r="H54" s="28">
        <f>IF(ISNA(vlookup($A54,Regional!$A$35:$I$87,9,FALSE)),0,(vlookup($A54,Regional!$A$35:$I$87,9,FALSE)))</f>
        <v>0</v>
      </c>
      <c r="I54" s="28"/>
      <c r="J54" s="29">
        <f>IF(ISNA(vlookup($A54,TT!$A$119:$H$178,8,FALSE)),0,(vlookup($A54,TT!$A$119:$H$178,8,FALSE)))</f>
        <v>188.57</v>
      </c>
      <c r="K54" s="29">
        <f>IF(ISNA(vlookup($A54,TT!$A$221:$H$280,8,FALSE)),0,(vlookup($A54,TT!$A$221:$H$280,8,FALSE)))</f>
        <v>241.52</v>
      </c>
      <c r="L54" s="29">
        <f>IF(ISNA(vlookup($A54,TT!$J$119:$Q$188,8,FALSE)),0,(vlookup($A54,TT!$J$119:$Q$188,8,FALSE)))</f>
        <v>0</v>
      </c>
      <c r="M54" s="29">
        <f>IF(ISNA(vlookup($A54,TT!$J$221:$Q$293,8,FALSE)),0,(vlookup($A54,TT!$J$221:$Q$293,8,FALSE)))</f>
        <v>0</v>
      </c>
      <c r="N54" s="30">
        <f>IF(ISNA(vlookup($A54,TT!$S$126:$Z$193,8,FALSE)),0,(vlookup($A54,TT!$S$126:$Z$193,8,FALSE)))</f>
        <v>0</v>
      </c>
      <c r="O54" s="30">
        <f>IF(ISNA(vlookup($A54,TT!$S$237:$Z$305,8,FALSE)),0,(vlookup($A54,TT!$S$237:$Z$305,8,FALSE)))</f>
        <v>177.2549133</v>
      </c>
      <c r="P54" s="32"/>
      <c r="Q54" s="32"/>
      <c r="R54" s="32"/>
      <c r="S54" s="32"/>
      <c r="T54" s="32"/>
      <c r="U54" s="32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34"/>
      <c r="AH54" s="48"/>
      <c r="AI54" s="48"/>
      <c r="AJ54" s="49"/>
      <c r="AK54" s="49"/>
      <c r="AL54" s="36"/>
      <c r="AM54" s="36"/>
      <c r="AN54" s="37">
        <f t="shared" si="3"/>
        <v>241.52</v>
      </c>
      <c r="AO54" s="38">
        <f t="shared" si="4"/>
        <v>188.57</v>
      </c>
      <c r="AP54" s="38">
        <f t="shared" si="5"/>
        <v>177.2549133</v>
      </c>
      <c r="AQ54" s="38">
        <f t="shared" si="6"/>
        <v>0</v>
      </c>
      <c r="AR54" s="97">
        <f t="shared" si="7"/>
        <v>607.3449133</v>
      </c>
      <c r="AS54" s="24"/>
    </row>
    <row r="55" ht="15.75" customHeight="1">
      <c r="A55" s="24" t="str">
        <f t="shared" si="1"/>
        <v>WilliamHAYES</v>
      </c>
      <c r="B55" s="25">
        <f t="shared" si="2"/>
        <v>53</v>
      </c>
      <c r="C55" s="41" t="s">
        <v>294</v>
      </c>
      <c r="D55" s="26" t="s">
        <v>295</v>
      </c>
      <c r="E55" s="24" t="s">
        <v>53</v>
      </c>
      <c r="F55" s="27" t="s">
        <v>223</v>
      </c>
      <c r="G55" s="28"/>
      <c r="H55" s="28">
        <f>IF(ISNA(vlookup($A55,Regional!$A$35:$I$87,9,FALSE)),0,(vlookup($A55,Regional!$A$35:$I$87,9,FALSE)))</f>
        <v>0</v>
      </c>
      <c r="I55" s="28"/>
      <c r="J55" s="29">
        <f>IF(ISNA(vlookup($A55,TT!$A$119:$H$178,8,FALSE)),0,(vlookup($A55,TT!$A$119:$H$178,8,FALSE)))</f>
        <v>241.52</v>
      </c>
      <c r="K55" s="29">
        <f>IF(ISNA(vlookup($A55,TT!$A$221:$H$280,8,FALSE)),0,(vlookup($A55,TT!$A$221:$H$280,8,FALSE)))</f>
        <v>108.05</v>
      </c>
      <c r="L55" s="29">
        <f>IF(ISNA(vlookup($A55,TT!$J$119:$Q$188,8,FALSE)),0,(vlookup($A55,TT!$J$119:$Q$188,8,FALSE)))</f>
        <v>166.62</v>
      </c>
      <c r="M55" s="29">
        <f>IF(ISNA(vlookup($A55,TT!$J$221:$Q$293,8,FALSE)),0,(vlookup($A55,TT!$J$221:$Q$293,8,FALSE)))</f>
        <v>84.36</v>
      </c>
      <c r="N55" s="30">
        <f>IF(ISNA(vlookup($A55,TT!$S$126:$Z$193,8,FALSE)),0,(vlookup($A55,TT!$S$126:$Z$193,8,FALSE)))</f>
        <v>0</v>
      </c>
      <c r="O55" s="30">
        <f>IF(ISNA(vlookup($A55,TT!$S$237:$Z$305,8,FALSE)),0,(vlookup($A55,TT!$S$237:$Z$305,8,FALSE)))</f>
        <v>0</v>
      </c>
      <c r="P55" s="32"/>
      <c r="Q55" s="32"/>
      <c r="R55" s="32"/>
      <c r="S55" s="32"/>
      <c r="T55" s="32"/>
      <c r="U55" s="32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34"/>
      <c r="AH55" s="48"/>
      <c r="AI55" s="48"/>
      <c r="AJ55" s="49"/>
      <c r="AK55" s="49"/>
      <c r="AL55" s="36"/>
      <c r="AM55" s="36"/>
      <c r="AN55" s="37">
        <f t="shared" si="3"/>
        <v>241.52</v>
      </c>
      <c r="AO55" s="38">
        <f t="shared" si="4"/>
        <v>166.62</v>
      </c>
      <c r="AP55" s="38">
        <f t="shared" si="5"/>
        <v>108.05</v>
      </c>
      <c r="AQ55" s="38">
        <f t="shared" si="6"/>
        <v>84.36</v>
      </c>
      <c r="AR55" s="97">
        <f t="shared" si="7"/>
        <v>600.55</v>
      </c>
      <c r="AS55" s="24"/>
    </row>
    <row r="56" ht="15.75" customHeight="1">
      <c r="A56" s="24" t="str">
        <f t="shared" si="1"/>
        <v>AlecJOHNSON</v>
      </c>
      <c r="B56" s="25">
        <f t="shared" si="2"/>
        <v>54</v>
      </c>
      <c r="C56" s="41" t="s">
        <v>296</v>
      </c>
      <c r="D56" s="41" t="s">
        <v>233</v>
      </c>
      <c r="E56" s="24" t="s">
        <v>137</v>
      </c>
      <c r="F56" s="27" t="s">
        <v>207</v>
      </c>
      <c r="G56" s="28"/>
      <c r="H56" s="28">
        <f>IF(ISNA(vlookup($A56,Regional!$A$35:$I$87,9,FALSE)),0,(vlookup($A56,Regional!$A$35:$I$87,9,FALSE)))</f>
        <v>460</v>
      </c>
      <c r="I56" s="28"/>
      <c r="J56" s="29">
        <f>IF(ISNA(vlookup($A56,TT!$A$119:$H$178,8,FALSE)),0,(vlookup($A56,TT!$A$119:$H$178,8,FALSE)))</f>
        <v>35.48</v>
      </c>
      <c r="K56" s="29">
        <f>IF(ISNA(vlookup($A56,TT!$A$221:$H$280,8,FALSE)),0,(vlookup($A56,TT!$A$221:$H$280,8,FALSE)))</f>
        <v>101.57</v>
      </c>
      <c r="L56" s="29">
        <f>IF(ISNA(vlookup($A56,TT!$J$119:$Q$188,8,FALSE)),0,(vlookup($A56,TT!$J$119:$Q$188,8,FALSE)))</f>
        <v>0</v>
      </c>
      <c r="M56" s="29">
        <f>IF(ISNA(vlookup($A56,TT!$J$221:$Q$293,8,FALSE)),0,(vlookup($A56,TT!$J$221:$Q$293,8,FALSE)))</f>
        <v>0</v>
      </c>
      <c r="N56" s="30">
        <f>IF(ISNA(vlookup($A56,TT!$S$126:$Z$193,8,FALSE)),0,(vlookup($A56,TT!$S$126:$Z$193,8,FALSE)))</f>
        <v>0</v>
      </c>
      <c r="O56" s="30">
        <f>IF(ISNA(vlookup($A56,TT!$S$237:$Z$305,8,FALSE)),0,(vlookup($A56,TT!$S$237:$Z$305,8,FALSE)))</f>
        <v>0</v>
      </c>
      <c r="P56" s="32"/>
      <c r="Q56" s="32"/>
      <c r="R56" s="31"/>
      <c r="S56" s="32"/>
      <c r="T56" s="32"/>
      <c r="U56" s="32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8"/>
      <c r="AH56" s="48"/>
      <c r="AI56" s="48"/>
      <c r="AJ56" s="49"/>
      <c r="AK56" s="49"/>
      <c r="AL56" s="36"/>
      <c r="AM56" s="36"/>
      <c r="AN56" s="37">
        <f t="shared" si="3"/>
        <v>460</v>
      </c>
      <c r="AO56" s="38">
        <f t="shared" si="4"/>
        <v>101.57</v>
      </c>
      <c r="AP56" s="38">
        <f t="shared" si="5"/>
        <v>35.48</v>
      </c>
      <c r="AQ56" s="38">
        <f t="shared" si="6"/>
        <v>0</v>
      </c>
      <c r="AR56" s="97">
        <f t="shared" si="7"/>
        <v>597.05</v>
      </c>
      <c r="AS56" s="24"/>
    </row>
    <row r="57" ht="15.75" customHeight="1">
      <c r="A57" s="24" t="str">
        <f t="shared" si="1"/>
        <v>JacobMARTIN</v>
      </c>
      <c r="B57" s="25">
        <f t="shared" si="2"/>
        <v>55</v>
      </c>
      <c r="C57" s="41" t="s">
        <v>297</v>
      </c>
      <c r="D57" s="26" t="s">
        <v>298</v>
      </c>
      <c r="E57" s="24" t="s">
        <v>76</v>
      </c>
      <c r="F57" s="27" t="s">
        <v>223</v>
      </c>
      <c r="G57" s="28"/>
      <c r="H57" s="28">
        <f>IF(ISNA(vlookup($A57,Regional!$A$35:$I$87,9,FALSE)),0,(vlookup($A57,Regional!$A$35:$I$87,9,FALSE)))</f>
        <v>0</v>
      </c>
      <c r="I57" s="28"/>
      <c r="J57" s="29">
        <f>IF(ISNA(vlookup($A57,TT!$A$119:$H$178,8,FALSE)),0,(vlookup($A57,TT!$A$119:$H$178,8,FALSE)))</f>
        <v>200.61</v>
      </c>
      <c r="K57" s="29">
        <f>IF(ISNA(vlookup($A57,TT!$A$221:$H$280,8,FALSE)),0,(vlookup($A57,TT!$A$221:$H$280,8,FALSE)))</f>
        <v>70.07</v>
      </c>
      <c r="L57" s="29">
        <f>IF(ISNA(vlookup($A57,TT!$J$119:$Q$188,8,FALSE)),0,(vlookup($A57,TT!$J$119:$Q$188,8,FALSE)))</f>
        <v>0</v>
      </c>
      <c r="M57" s="29">
        <f>IF(ISNA(vlookup($A57,TT!$J$221:$Q$293,8,FALSE)),0,(vlookup($A57,TT!$J$221:$Q$293,8,FALSE)))</f>
        <v>0</v>
      </c>
      <c r="N57" s="30">
        <f>IF(ISNA(vlookup($A57,TT!$S$126:$Z$193,8,FALSE)),0,(vlookup($A57,TT!$S$126:$Z$193,8,FALSE)))</f>
        <v>101.57</v>
      </c>
      <c r="O57" s="30">
        <f>IF(ISNA(vlookup($A57,TT!$S$237:$Z$305,8,FALSE)),0,(vlookup($A57,TT!$S$237:$Z$305,8,FALSE)))</f>
        <v>213.4099782</v>
      </c>
      <c r="P57" s="32"/>
      <c r="Q57" s="32"/>
      <c r="R57" s="32"/>
      <c r="S57" s="32"/>
      <c r="T57" s="32"/>
      <c r="U57" s="32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34"/>
      <c r="AH57" s="48"/>
      <c r="AI57" s="48"/>
      <c r="AJ57" s="49"/>
      <c r="AK57" s="49"/>
      <c r="AL57" s="36"/>
      <c r="AM57" s="36"/>
      <c r="AN57" s="37">
        <f t="shared" si="3"/>
        <v>213.4099782</v>
      </c>
      <c r="AO57" s="38">
        <f t="shared" si="4"/>
        <v>200.61</v>
      </c>
      <c r="AP57" s="38">
        <f t="shared" si="5"/>
        <v>101.57</v>
      </c>
      <c r="AQ57" s="38">
        <f t="shared" si="6"/>
        <v>70.07</v>
      </c>
      <c r="AR57" s="97">
        <f t="shared" si="7"/>
        <v>585.6599782</v>
      </c>
      <c r="AS57" s="54"/>
    </row>
    <row r="58" ht="15.75" customHeight="1">
      <c r="A58" s="24" t="str">
        <f t="shared" si="1"/>
        <v>BennettHampshire-McLurg</v>
      </c>
      <c r="B58" s="25">
        <f t="shared" si="2"/>
        <v>56</v>
      </c>
      <c r="C58" s="41" t="s">
        <v>299</v>
      </c>
      <c r="D58" s="26" t="s">
        <v>300</v>
      </c>
      <c r="E58" s="24" t="s">
        <v>301</v>
      </c>
      <c r="F58" s="27" t="s">
        <v>207</v>
      </c>
      <c r="G58" s="28"/>
      <c r="H58" s="28">
        <f>IF(ISNA(vlookup($A58,Regional!$A$35:$I$87,9,FALSE)),0,(vlookup($A58,Regional!$A$35:$I$87,9,FALSE)))</f>
        <v>0</v>
      </c>
      <c r="I58" s="28"/>
      <c r="J58" s="29">
        <f>IF(ISNA(vlookup($A58,TT!$A$119:$H$178,8,FALSE)),0,(vlookup($A58,TT!$A$119:$H$178,8,FALSE)))</f>
        <v>101.57</v>
      </c>
      <c r="K58" s="29">
        <f>IF(ISNA(vlookup($A58,TT!$A$221:$H$280,8,FALSE)),0,(vlookup($A58,TT!$A$221:$H$280,8,FALSE)))</f>
        <v>89.74</v>
      </c>
      <c r="L58" s="29">
        <f>IF(ISNA(vlookup($A58,TT!$J$119:$Q$188,8,FALSE)),0,(vlookup($A58,TT!$J$119:$Q$188,8,FALSE)))</f>
        <v>0</v>
      </c>
      <c r="M58" s="29">
        <f>IF(ISNA(vlookup($A58,TT!$J$221:$Q$293,8,FALSE)),0,(vlookup($A58,TT!$J$221:$Q$293,8,FALSE)))</f>
        <v>0</v>
      </c>
      <c r="N58" s="30">
        <f>IF(ISNA(vlookup($A58,TT!$S$126:$Z$193,8,FALSE)),0,(vlookup($A58,TT!$S$126:$Z$193,8,FALSE)))</f>
        <v>0</v>
      </c>
      <c r="O58" s="30">
        <f>IF(ISNA(vlookup($A58,TT!$S$237:$Z$305,8,FALSE)),0,(vlookup($A58,TT!$S$237:$Z$305,8,FALSE)))</f>
        <v>372.4466214</v>
      </c>
      <c r="P58" s="32"/>
      <c r="Q58" s="32"/>
      <c r="R58" s="32"/>
      <c r="S58" s="32"/>
      <c r="T58" s="32"/>
      <c r="U58" s="32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34"/>
      <c r="AH58" s="48"/>
      <c r="AI58" s="48"/>
      <c r="AJ58" s="49"/>
      <c r="AK58" s="49"/>
      <c r="AL58" s="36"/>
      <c r="AM58" s="36"/>
      <c r="AN58" s="37">
        <f t="shared" si="3"/>
        <v>372.4466214</v>
      </c>
      <c r="AO58" s="38">
        <f t="shared" si="4"/>
        <v>101.57</v>
      </c>
      <c r="AP58" s="38">
        <f t="shared" si="5"/>
        <v>89.74</v>
      </c>
      <c r="AQ58" s="38">
        <f t="shared" si="6"/>
        <v>0</v>
      </c>
      <c r="AR58" s="97">
        <f t="shared" si="7"/>
        <v>563.7566214</v>
      </c>
      <c r="AS58" s="54"/>
    </row>
    <row r="59" ht="15.75" customHeight="1">
      <c r="A59" s="24" t="str">
        <f t="shared" si="1"/>
        <v>BenNOVECOSKY</v>
      </c>
      <c r="B59" s="25">
        <f t="shared" si="2"/>
        <v>57</v>
      </c>
      <c r="C59" s="41" t="s">
        <v>200</v>
      </c>
      <c r="D59" s="26" t="s">
        <v>302</v>
      </c>
      <c r="E59" s="24" t="s">
        <v>73</v>
      </c>
      <c r="F59" s="27" t="s">
        <v>207</v>
      </c>
      <c r="G59" s="28"/>
      <c r="H59" s="28">
        <f>IF(ISNA(vlookup($A59,Regional!$A$35:$I$87,9,FALSE)),0,(vlookup($A59,Regional!$A$35:$I$87,9,FALSE)))</f>
        <v>0</v>
      </c>
      <c r="I59" s="28"/>
      <c r="J59" s="29">
        <f>IF(ISNA(vlookup($A59,TT!$A$119:$H$178,8,FALSE)),0,(vlookup($A59,TT!$A$119:$H$178,8,FALSE)))</f>
        <v>0</v>
      </c>
      <c r="K59" s="29">
        <f>IF(ISNA(vlookup($A59,TT!$A$221:$H$280,8,FALSE)),0,(vlookup($A59,TT!$A$221:$H$280,8,FALSE)))</f>
        <v>0</v>
      </c>
      <c r="L59" s="29">
        <f>IF(ISNA(vlookup($A59,TT!$J$119:$Q$188,8,FALSE)),0,(vlookup($A59,TT!$J$119:$Q$188,8,FALSE)))</f>
        <v>309.35</v>
      </c>
      <c r="M59" s="29">
        <f>IF(ISNA(vlookup($A59,TT!$J$221:$Q$293,8,FALSE)),0,(vlookup($A59,TT!$J$221:$Q$293,8,FALSE)))</f>
        <v>241.52</v>
      </c>
      <c r="N59" s="30">
        <f>IF(ISNA(vlookup($A59,TT!$S$126:$Z$193,8,FALSE)),0,(vlookup($A59,TT!$S$126:$Z$193,8,FALSE)))</f>
        <v>0</v>
      </c>
      <c r="O59" s="30">
        <f>IF(ISNA(vlookup($A59,TT!$S$237:$Z$305,8,FALSE)),0,(vlookup($A59,TT!$S$237:$Z$305,8,FALSE)))</f>
        <v>0</v>
      </c>
      <c r="P59" s="32"/>
      <c r="Q59" s="32"/>
      <c r="R59" s="32"/>
      <c r="S59" s="32"/>
      <c r="T59" s="32"/>
      <c r="U59" s="32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34"/>
      <c r="AH59" s="48"/>
      <c r="AI59" s="48"/>
      <c r="AJ59" s="49"/>
      <c r="AK59" s="49"/>
      <c r="AL59" s="36"/>
      <c r="AM59" s="36"/>
      <c r="AN59" s="37">
        <f t="shared" si="3"/>
        <v>309.35</v>
      </c>
      <c r="AO59" s="38">
        <f t="shared" si="4"/>
        <v>241.52</v>
      </c>
      <c r="AP59" s="38">
        <f t="shared" si="5"/>
        <v>0</v>
      </c>
      <c r="AQ59" s="38">
        <f t="shared" si="6"/>
        <v>0</v>
      </c>
      <c r="AR59" s="97">
        <f t="shared" si="7"/>
        <v>550.87</v>
      </c>
      <c r="AS59" s="54"/>
    </row>
    <row r="60" ht="15.75" customHeight="1">
      <c r="A60" s="24" t="str">
        <f t="shared" si="1"/>
        <v>KalenSTOLL</v>
      </c>
      <c r="B60" s="25">
        <f t="shared" si="2"/>
        <v>58</v>
      </c>
      <c r="C60" s="41" t="s">
        <v>303</v>
      </c>
      <c r="D60" s="26" t="s">
        <v>260</v>
      </c>
      <c r="E60" s="24" t="s">
        <v>247</v>
      </c>
      <c r="F60" s="27" t="s">
        <v>207</v>
      </c>
      <c r="G60" s="28"/>
      <c r="H60" s="28">
        <f>IF(ISNA(vlookup($A60,Regional!$A$35:$I$87,9,FALSE)),0,(vlookup($A60,Regional!$A$35:$I$87,9,FALSE)))</f>
        <v>0</v>
      </c>
      <c r="I60" s="28"/>
      <c r="J60" s="29">
        <f>IF(ISNA(vlookup($A60,TT!$A$119:$H$178,8,FALSE)),0,(vlookup($A60,TT!$A$119:$H$178,8,FALSE)))</f>
        <v>227.03</v>
      </c>
      <c r="K60" s="29">
        <f>IF(ISNA(vlookup($A60,TT!$A$221:$H$280,8,FALSE)),0,(vlookup($A60,TT!$A$221:$H$280,8,FALSE)))</f>
        <v>130.09</v>
      </c>
      <c r="L60" s="29">
        <f>IF(ISNA(vlookup($A60,TT!$J$119:$Q$188,8,FALSE)),0,(vlookup($A60,TT!$J$119:$Q$188,8,FALSE)))</f>
        <v>58.2</v>
      </c>
      <c r="M60" s="29">
        <f>IF(ISNA(vlookup($A60,TT!$J$221:$Q$293,8,FALSE)),0,(vlookup($A60,TT!$J$221:$Q$293,8,FALSE)))</f>
        <v>23</v>
      </c>
      <c r="N60" s="30">
        <f>IF(ISNA(vlookup($A60,TT!$S$126:$Z$193,8,FALSE)),0,(vlookup($A60,TT!$S$126:$Z$193,8,FALSE)))</f>
        <v>84.36</v>
      </c>
      <c r="O60" s="30">
        <f>IF(ISNA(vlookup($A60,TT!$S$237:$Z$305,8,FALSE)),0,(vlookup($A60,TT!$S$237:$Z$305,8,FALSE)))</f>
        <v>89.74384485</v>
      </c>
      <c r="P60" s="32"/>
      <c r="Q60" s="32"/>
      <c r="R60" s="32"/>
      <c r="S60" s="32"/>
      <c r="T60" s="32"/>
      <c r="U60" s="32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34"/>
      <c r="AH60" s="48"/>
      <c r="AI60" s="48"/>
      <c r="AJ60" s="49"/>
      <c r="AK60" s="49"/>
      <c r="AL60" s="36"/>
      <c r="AM60" s="36"/>
      <c r="AN60" s="37">
        <f t="shared" si="3"/>
        <v>227.03</v>
      </c>
      <c r="AO60" s="38">
        <f t="shared" si="4"/>
        <v>130.09</v>
      </c>
      <c r="AP60" s="38">
        <f t="shared" si="5"/>
        <v>89.74384485</v>
      </c>
      <c r="AQ60" s="38">
        <f t="shared" si="6"/>
        <v>84.36</v>
      </c>
      <c r="AR60" s="97">
        <f t="shared" si="7"/>
        <v>531.2238448</v>
      </c>
      <c r="AS60" s="24"/>
    </row>
    <row r="61" ht="15.75" customHeight="1">
      <c r="A61" s="24" t="str">
        <f t="shared" si="1"/>
        <v>LeoLONGSTREET</v>
      </c>
      <c r="B61" s="25">
        <f t="shared" si="2"/>
        <v>59</v>
      </c>
      <c r="C61" s="41" t="s">
        <v>304</v>
      </c>
      <c r="D61" s="26" t="s">
        <v>305</v>
      </c>
      <c r="E61" s="24" t="s">
        <v>79</v>
      </c>
      <c r="F61" s="27" t="s">
        <v>207</v>
      </c>
      <c r="G61" s="28"/>
      <c r="H61" s="28">
        <f>IF(ISNA(vlookup($A61,Regional!$A$35:$I$87,9,FALSE)),0,(vlookup($A61,Regional!$A$35:$I$87,9,FALSE)))</f>
        <v>0</v>
      </c>
      <c r="I61" s="28"/>
      <c r="J61" s="29">
        <f>IF(ISNA(vlookup($A61,TT!$A$119:$H$178,8,FALSE)),0,(vlookup($A61,TT!$A$119:$H$178,8,FALSE)))</f>
        <v>166.62</v>
      </c>
      <c r="K61" s="29">
        <f>IF(ISNA(vlookup($A61,TT!$A$221:$H$280,8,FALSE)),0,(vlookup($A61,TT!$A$221:$H$280,8,FALSE)))</f>
        <v>156.62</v>
      </c>
      <c r="L61" s="29">
        <f>IF(ISNA(vlookup($A61,TT!$J$119:$Q$188,8,FALSE)),0,(vlookup($A61,TT!$J$119:$Q$188,8,FALSE)))</f>
        <v>65.86</v>
      </c>
      <c r="M61" s="29">
        <f>IF(ISNA(vlookup($A61,TT!$J$221:$Q$293,8,FALSE)),0,(vlookup($A61,TT!$J$221:$Q$293,8,FALSE)))</f>
        <v>0</v>
      </c>
      <c r="N61" s="30">
        <f>IF(ISNA(vlookup($A61,TT!$S$126:$Z$193,8,FALSE)),0,(vlookup($A61,TT!$S$126:$Z$193,8,FALSE)))</f>
        <v>26.04</v>
      </c>
      <c r="O61" s="30">
        <f>IF(ISNA(vlookup($A61,TT!$S$237:$Z$305,8,FALSE)),0,(vlookup($A61,TT!$S$237:$Z$305,8,FALSE)))</f>
        <v>130.0880939</v>
      </c>
      <c r="P61" s="32"/>
      <c r="Q61" s="32"/>
      <c r="R61" s="32"/>
      <c r="S61" s="32"/>
      <c r="T61" s="32"/>
      <c r="U61" s="32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34"/>
      <c r="AH61" s="48"/>
      <c r="AI61" s="48"/>
      <c r="AJ61" s="49"/>
      <c r="AK61" s="49"/>
      <c r="AL61" s="36"/>
      <c r="AM61" s="36"/>
      <c r="AN61" s="37">
        <f t="shared" si="3"/>
        <v>166.62</v>
      </c>
      <c r="AO61" s="38">
        <f t="shared" si="4"/>
        <v>156.62</v>
      </c>
      <c r="AP61" s="38">
        <f t="shared" si="5"/>
        <v>130.0880939</v>
      </c>
      <c r="AQ61" s="38">
        <f t="shared" si="6"/>
        <v>65.86</v>
      </c>
      <c r="AR61" s="97">
        <f t="shared" si="7"/>
        <v>519.1880939</v>
      </c>
      <c r="AS61" s="24"/>
    </row>
    <row r="62" ht="15.75" customHeight="1">
      <c r="A62" s="24" t="str">
        <f t="shared" si="1"/>
        <v>MorganHUSEBY</v>
      </c>
      <c r="B62" s="25">
        <f t="shared" si="2"/>
        <v>60</v>
      </c>
      <c r="C62" s="41" t="s">
        <v>306</v>
      </c>
      <c r="D62" s="26" t="s">
        <v>307</v>
      </c>
      <c r="E62" s="24" t="s">
        <v>247</v>
      </c>
      <c r="F62" s="27" t="s">
        <v>207</v>
      </c>
      <c r="G62" s="28"/>
      <c r="H62" s="28">
        <f>IF(ISNA(vlookup($A62,Regional!$A$35:$I$87,9,FALSE)),0,(vlookup($A62,Regional!$A$35:$I$87,9,FALSE)))</f>
        <v>0</v>
      </c>
      <c r="I62" s="28"/>
      <c r="J62" s="29">
        <f>IF(ISNA(vlookup($A62,TT!$A$119:$H$178,8,FALSE)),0,(vlookup($A62,TT!$A$119:$H$178,8,FALSE)))</f>
        <v>130.09</v>
      </c>
      <c r="K62" s="29">
        <f>IF(ISNA(vlookup($A62,TT!$A$221:$H$280,8,FALSE)),0,(vlookup($A62,TT!$A$221:$H$280,8,FALSE)))</f>
        <v>61.91</v>
      </c>
      <c r="L62" s="29">
        <f>IF(ISNA(vlookup($A62,TT!$J$119:$Q$188,8,FALSE)),0,(vlookup($A62,TT!$J$119:$Q$188,8,FALSE)))</f>
        <v>48.34</v>
      </c>
      <c r="M62" s="29">
        <f>IF(ISNA(vlookup($A62,TT!$J$221:$Q$293,8,FALSE)),0,(vlookup($A62,TT!$J$221:$Q$293,8,FALSE)))</f>
        <v>61.91</v>
      </c>
      <c r="N62" s="30">
        <f>IF(ISNA(vlookup($A62,TT!$S$126:$Z$193,8,FALSE)),0,(vlookup($A62,TT!$S$126:$Z$193,8,FALSE)))</f>
        <v>70.07</v>
      </c>
      <c r="O62" s="30">
        <f>IF(ISNA(vlookup($A62,TT!$S$237:$Z$305,8,FALSE)),0,(vlookup($A62,TT!$S$237:$Z$305,8,FALSE)))</f>
        <v>241.523289</v>
      </c>
      <c r="P62" s="32"/>
      <c r="Q62" s="32"/>
      <c r="R62" s="32"/>
      <c r="S62" s="32"/>
      <c r="T62" s="32"/>
      <c r="U62" s="32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34"/>
      <c r="AH62" s="48"/>
      <c r="AI62" s="48"/>
      <c r="AJ62" s="49"/>
      <c r="AK62" s="49"/>
      <c r="AL62" s="36"/>
      <c r="AM62" s="36"/>
      <c r="AN62" s="37">
        <f t="shared" si="3"/>
        <v>241.523289</v>
      </c>
      <c r="AO62" s="38">
        <f t="shared" si="4"/>
        <v>130.09</v>
      </c>
      <c r="AP62" s="38">
        <f t="shared" si="5"/>
        <v>70.07</v>
      </c>
      <c r="AQ62" s="38">
        <f t="shared" si="6"/>
        <v>61.91</v>
      </c>
      <c r="AR62" s="97">
        <f t="shared" si="7"/>
        <v>503.593289</v>
      </c>
      <c r="AS62" s="24"/>
    </row>
    <row r="63" ht="15.75" customHeight="1">
      <c r="A63" s="24" t="str">
        <f t="shared" si="1"/>
        <v>ParkerLEHMANN</v>
      </c>
      <c r="B63" s="25">
        <f t="shared" si="2"/>
        <v>61</v>
      </c>
      <c r="C63" s="41" t="s">
        <v>308</v>
      </c>
      <c r="D63" s="26" t="s">
        <v>309</v>
      </c>
      <c r="E63" s="24" t="s">
        <v>137</v>
      </c>
      <c r="F63" s="27" t="s">
        <v>207</v>
      </c>
      <c r="G63" s="28"/>
      <c r="H63" s="28">
        <f>IF(ISNA(vlookup($A63,Regional!$A$35:$I$87,9,FALSE)),0,(vlookup($A63,Regional!$A$35:$I$87,9,FALSE)))</f>
        <v>500</v>
      </c>
      <c r="I63" s="28"/>
      <c r="J63" s="29">
        <f>IF(ISNA(vlookup($A63,TT!$A$119:$H$178,8,FALSE)),0,(vlookup($A63,TT!$A$119:$H$178,8,FALSE)))</f>
        <v>0</v>
      </c>
      <c r="K63" s="29">
        <f>IF(ISNA(vlookup($A63,TT!$A$221:$H$280,8,FALSE)),0,(vlookup($A63,TT!$A$221:$H$280,8,FALSE)))</f>
        <v>0</v>
      </c>
      <c r="L63" s="29">
        <f>IF(ISNA(vlookup($A63,TT!$J$119:$Q$188,8,FALSE)),0,(vlookup($A63,TT!$J$119:$Q$188,8,FALSE)))</f>
        <v>0</v>
      </c>
      <c r="M63" s="29">
        <f>IF(ISNA(vlookup($A63,TT!$J$221:$Q$293,8,FALSE)),0,(vlookup($A63,TT!$J$221:$Q$293,8,FALSE)))</f>
        <v>0</v>
      </c>
      <c r="N63" s="30">
        <f>IF(ISNA(vlookup($A63,TT!$S$126:$Z$193,8,FALSE)),0,(vlookup($A63,TT!$S$126:$Z$193,8,FALSE)))</f>
        <v>0</v>
      </c>
      <c r="O63" s="30">
        <f>IF(ISNA(vlookup($A63,TT!$S$237:$Z$305,8,FALSE)),0,(vlookup($A63,TT!$S$237:$Z$305,8,FALSE)))</f>
        <v>0</v>
      </c>
      <c r="P63" s="32"/>
      <c r="Q63" s="32"/>
      <c r="R63" s="32"/>
      <c r="S63" s="32"/>
      <c r="T63" s="32"/>
      <c r="U63" s="32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34"/>
      <c r="AH63" s="48"/>
      <c r="AI63" s="48"/>
      <c r="AJ63" s="49"/>
      <c r="AK63" s="49"/>
      <c r="AL63" s="36"/>
      <c r="AM63" s="36"/>
      <c r="AN63" s="37">
        <f t="shared" si="3"/>
        <v>500</v>
      </c>
      <c r="AO63" s="38">
        <f t="shared" si="4"/>
        <v>0</v>
      </c>
      <c r="AP63" s="38">
        <f t="shared" si="5"/>
        <v>0</v>
      </c>
      <c r="AQ63" s="38">
        <f t="shared" si="6"/>
        <v>0</v>
      </c>
      <c r="AR63" s="97">
        <f t="shared" si="7"/>
        <v>500</v>
      </c>
      <c r="AS63" s="54"/>
    </row>
    <row r="64" ht="15.75" customHeight="1">
      <c r="A64" s="24" t="str">
        <f t="shared" si="1"/>
        <v>CharlieDOMARESKI</v>
      </c>
      <c r="B64" s="25">
        <f t="shared" si="2"/>
        <v>62</v>
      </c>
      <c r="C64" s="41" t="s">
        <v>113</v>
      </c>
      <c r="D64" s="26" t="s">
        <v>310</v>
      </c>
      <c r="E64" s="24" t="s">
        <v>73</v>
      </c>
      <c r="F64" s="27" t="s">
        <v>212</v>
      </c>
      <c r="G64" s="28"/>
      <c r="H64" s="28">
        <f>IF(ISNA(vlookup($A64,Regional!$A$35:$I$87,9,FALSE)),0,(vlookup($A64,Regional!$A$35:$I$87,9,FALSE)))</f>
        <v>0</v>
      </c>
      <c r="I64" s="28"/>
      <c r="J64" s="29">
        <f>IF(ISNA(vlookup($A64,TT!$A$119:$H$178,8,FALSE)),0,(vlookup($A64,TT!$A$119:$H$178,8,FALSE)))</f>
        <v>37.74</v>
      </c>
      <c r="K64" s="29">
        <f>IF(ISNA(vlookup($A64,TT!$A$221:$H$280,8,FALSE)),0,(vlookup($A64,TT!$A$221:$H$280,8,FALSE)))</f>
        <v>147.23</v>
      </c>
      <c r="L64" s="29">
        <f>IF(ISNA(vlookup($A64,TT!$J$119:$Q$188,8,FALSE)),0,(vlookup($A64,TT!$J$119:$Q$188,8,FALSE)))</f>
        <v>138.39</v>
      </c>
      <c r="M64" s="29">
        <f>IF(ISNA(vlookup($A64,TT!$J$221:$Q$293,8,FALSE)),0,(vlookup($A64,TT!$J$221:$Q$293,8,FALSE)))</f>
        <v>166.62</v>
      </c>
      <c r="N64" s="30">
        <f>IF(ISNA(vlookup($A64,TT!$S$126:$Z$193,8,FALSE)),0,(vlookup($A64,TT!$S$126:$Z$193,8,FALSE)))</f>
        <v>0</v>
      </c>
      <c r="O64" s="30">
        <f>IF(ISNA(vlookup($A64,TT!$S$237:$Z$305,8,FALSE)),0,(vlookup($A64,TT!$S$237:$Z$305,8,FALSE)))</f>
        <v>0</v>
      </c>
      <c r="P64" s="32"/>
      <c r="Q64" s="32"/>
      <c r="R64" s="32"/>
      <c r="S64" s="32"/>
      <c r="T64" s="32"/>
      <c r="U64" s="32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34"/>
      <c r="AH64" s="48"/>
      <c r="AI64" s="48"/>
      <c r="AJ64" s="49"/>
      <c r="AK64" s="49"/>
      <c r="AL64" s="36"/>
      <c r="AM64" s="36"/>
      <c r="AN64" s="37">
        <f t="shared" si="3"/>
        <v>166.62</v>
      </c>
      <c r="AO64" s="38">
        <f t="shared" si="4"/>
        <v>147.23</v>
      </c>
      <c r="AP64" s="38">
        <f t="shared" si="5"/>
        <v>138.39</v>
      </c>
      <c r="AQ64" s="38">
        <f t="shared" si="6"/>
        <v>37.74</v>
      </c>
      <c r="AR64" s="97">
        <f t="shared" si="7"/>
        <v>489.98</v>
      </c>
      <c r="AS64" s="24"/>
    </row>
    <row r="65" ht="15.75" customHeight="1">
      <c r="A65" s="24" t="str">
        <f t="shared" si="1"/>
        <v>SimonGUILD</v>
      </c>
      <c r="B65" s="25">
        <f t="shared" si="2"/>
        <v>63</v>
      </c>
      <c r="C65" s="41" t="s">
        <v>311</v>
      </c>
      <c r="D65" s="26" t="s">
        <v>312</v>
      </c>
      <c r="E65" s="24" t="s">
        <v>53</v>
      </c>
      <c r="F65" s="27" t="s">
        <v>223</v>
      </c>
      <c r="G65" s="28"/>
      <c r="H65" s="28">
        <f>IF(ISNA(vlookup($A65,Regional!$A$35:$I$87,9,FALSE)),0,(vlookup($A65,Regional!$A$35:$I$87,9,FALSE)))</f>
        <v>0</v>
      </c>
      <c r="I65" s="28"/>
      <c r="J65" s="29">
        <f>IF(ISNA(vlookup($A65,TT!$A$119:$H$178,8,FALSE)),0,(vlookup($A65,TT!$A$119:$H$178,8,FALSE)))</f>
        <v>95.47</v>
      </c>
      <c r="K65" s="29">
        <f>IF(ISNA(vlookup($A65,TT!$A$221:$H$280,8,FALSE)),0,(vlookup($A65,TT!$A$221:$H$280,8,FALSE)))</f>
        <v>122.28</v>
      </c>
      <c r="L65" s="29">
        <f>IF(ISNA(vlookup($A65,TT!$J$119:$Q$188,8,FALSE)),0,(vlookup($A65,TT!$J$119:$Q$188,8,FALSE)))</f>
        <v>89.74</v>
      </c>
      <c r="M65" s="29">
        <f>IF(ISNA(vlookup($A65,TT!$J$221:$Q$293,8,FALSE)),0,(vlookup($A65,TT!$J$221:$Q$293,8,FALSE)))</f>
        <v>108.05</v>
      </c>
      <c r="N65" s="30">
        <f>IF(ISNA(vlookup($A65,TT!$S$126:$Z$193,8,FALSE)),0,(vlookup($A65,TT!$S$126:$Z$193,8,FALSE)))</f>
        <v>147.23</v>
      </c>
      <c r="O65" s="30">
        <f>IF(ISNA(vlookup($A65,TT!$S$237:$Z$305,8,FALSE)),0,(vlookup($A65,TT!$S$237:$Z$305,8,FALSE)))</f>
        <v>101.566144</v>
      </c>
      <c r="P65" s="32"/>
      <c r="Q65" s="32"/>
      <c r="R65" s="32"/>
      <c r="S65" s="32"/>
      <c r="T65" s="32"/>
      <c r="U65" s="32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34"/>
      <c r="AH65" s="48"/>
      <c r="AI65" s="48"/>
      <c r="AJ65" s="49"/>
      <c r="AK65" s="49"/>
      <c r="AL65" s="36"/>
      <c r="AM65" s="36"/>
      <c r="AN65" s="37">
        <f t="shared" si="3"/>
        <v>147.23</v>
      </c>
      <c r="AO65" s="38">
        <f t="shared" si="4"/>
        <v>122.28</v>
      </c>
      <c r="AP65" s="38">
        <f t="shared" si="5"/>
        <v>108.05</v>
      </c>
      <c r="AQ65" s="38">
        <f t="shared" si="6"/>
        <v>101.566144</v>
      </c>
      <c r="AR65" s="97">
        <f t="shared" si="7"/>
        <v>479.126144</v>
      </c>
      <c r="AS65" s="24"/>
    </row>
    <row r="66" ht="15.75" customHeight="1">
      <c r="A66" s="24" t="str">
        <f t="shared" si="1"/>
        <v>HunterLARSON</v>
      </c>
      <c r="B66" s="25">
        <f t="shared" si="2"/>
        <v>64</v>
      </c>
      <c r="C66" s="41" t="s">
        <v>313</v>
      </c>
      <c r="D66" s="26" t="s">
        <v>314</v>
      </c>
      <c r="E66" s="24" t="s">
        <v>73</v>
      </c>
      <c r="F66" s="27" t="s">
        <v>223</v>
      </c>
      <c r="G66" s="28"/>
      <c r="H66" s="28">
        <f>IF(ISNA(vlookup($A66,Regional!$A$35:$I$87,9,FALSE)),0,(vlookup($A66,Regional!$A$35:$I$87,9,FALSE)))</f>
        <v>0</v>
      </c>
      <c r="I66" s="28"/>
      <c r="J66" s="29">
        <f>IF(ISNA(vlookup($A66,TT!$A$119:$H$178,8,FALSE)),0,(vlookup($A66,TT!$A$119:$H$178,8,FALSE)))</f>
        <v>177.25</v>
      </c>
      <c r="K66" s="29">
        <f>IF(ISNA(vlookup($A66,TT!$A$221:$H$280,8,FALSE)),0,(vlookup($A66,TT!$A$221:$H$280,8,FALSE)))</f>
        <v>79.3</v>
      </c>
      <c r="L66" s="29">
        <f>IF(ISNA(vlookup($A66,TT!$J$119:$Q$188,8,FALSE)),0,(vlookup($A66,TT!$J$119:$Q$188,8,FALSE)))</f>
        <v>23</v>
      </c>
      <c r="M66" s="29">
        <f>IF(ISNA(vlookup($A66,TT!$J$221:$Q$293,8,FALSE)),0,(vlookup($A66,TT!$J$221:$Q$293,8,FALSE)))</f>
        <v>147.23</v>
      </c>
      <c r="N66" s="30">
        <f>IF(ISNA(vlookup($A66,TT!$S$126:$Z$193,8,FALSE)),0,(vlookup($A66,TT!$S$126:$Z$193,8,FALSE)))</f>
        <v>65.86</v>
      </c>
      <c r="O66" s="30">
        <f>IF(ISNA(vlookup($A66,TT!$S$237:$Z$305,8,FALSE)),0,(vlookup($A66,TT!$S$237:$Z$305,8,FALSE)))</f>
        <v>51.42275663</v>
      </c>
      <c r="P66" s="32"/>
      <c r="Q66" s="32"/>
      <c r="R66" s="32"/>
      <c r="S66" s="32"/>
      <c r="T66" s="32"/>
      <c r="U66" s="32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34"/>
      <c r="AH66" s="48"/>
      <c r="AI66" s="48"/>
      <c r="AJ66" s="49"/>
      <c r="AK66" s="49"/>
      <c r="AL66" s="36"/>
      <c r="AM66" s="36"/>
      <c r="AN66" s="37">
        <f t="shared" si="3"/>
        <v>177.25</v>
      </c>
      <c r="AO66" s="38">
        <f t="shared" si="4"/>
        <v>147.23</v>
      </c>
      <c r="AP66" s="38">
        <f t="shared" si="5"/>
        <v>79.3</v>
      </c>
      <c r="AQ66" s="38">
        <f t="shared" si="6"/>
        <v>65.86</v>
      </c>
      <c r="AR66" s="97">
        <f t="shared" si="7"/>
        <v>469.64</v>
      </c>
      <c r="AS66" s="54"/>
    </row>
    <row r="67" ht="15.75" customHeight="1">
      <c r="A67" s="24" t="str">
        <f t="shared" si="1"/>
        <v>FisherMACDONALD</v>
      </c>
      <c r="B67" s="25">
        <f t="shared" si="2"/>
        <v>65</v>
      </c>
      <c r="C67" s="41" t="s">
        <v>315</v>
      </c>
      <c r="D67" s="26" t="s">
        <v>316</v>
      </c>
      <c r="E67" s="24" t="s">
        <v>247</v>
      </c>
      <c r="F67" s="27" t="s">
        <v>207</v>
      </c>
      <c r="G67" s="28"/>
      <c r="H67" s="28">
        <f>IF(ISNA(vlookup($A67,Regional!$A$35:$I$87,9,FALSE)),0,(vlookup($A67,Regional!$A$35:$I$87,9,FALSE)))</f>
        <v>0</v>
      </c>
      <c r="I67" s="28"/>
      <c r="J67" s="29">
        <f>IF(ISNA(vlookup($A67,TT!$A$119:$H$178,8,FALSE)),0,(vlookup($A67,TT!$A$119:$H$178,8,FALSE)))</f>
        <v>84.36</v>
      </c>
      <c r="K67" s="29">
        <f>IF(ISNA(vlookup($A67,TT!$A$221:$H$280,8,FALSE)),0,(vlookup($A67,TT!$A$221:$H$280,8,FALSE)))</f>
        <v>0</v>
      </c>
      <c r="L67" s="29">
        <f>IF(ISNA(vlookup($A67,TT!$J$119:$Q$188,8,FALSE)),0,(vlookup($A67,TT!$J$119:$Q$188,8,FALSE)))</f>
        <v>95.47</v>
      </c>
      <c r="M67" s="29">
        <f>IF(ISNA(vlookup($A67,TT!$J$221:$Q$293,8,FALSE)),0,(vlookup($A67,TT!$J$221:$Q$293,8,FALSE)))</f>
        <v>31.35</v>
      </c>
      <c r="N67" s="30">
        <f>IF(ISNA(vlookup($A67,TT!$S$126:$Z$193,8,FALSE)),0,(vlookup($A67,TT!$S$126:$Z$193,8,FALSE)))</f>
        <v>156.62</v>
      </c>
      <c r="O67" s="30">
        <f>IF(ISNA(vlookup($A67,TT!$S$237:$Z$305,8,FALSE)),0,(vlookup($A67,TT!$S$237:$Z$305,8,FALSE)))</f>
        <v>122.2828083</v>
      </c>
      <c r="P67" s="32"/>
      <c r="Q67" s="32"/>
      <c r="R67" s="32"/>
      <c r="S67" s="32"/>
      <c r="T67" s="32"/>
      <c r="U67" s="32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34"/>
      <c r="AH67" s="48"/>
      <c r="AI67" s="48"/>
      <c r="AJ67" s="49"/>
      <c r="AK67" s="49"/>
      <c r="AL67" s="36"/>
      <c r="AM67" s="36"/>
      <c r="AN67" s="37">
        <f t="shared" si="3"/>
        <v>156.62</v>
      </c>
      <c r="AO67" s="38">
        <f t="shared" si="4"/>
        <v>122.2828083</v>
      </c>
      <c r="AP67" s="38">
        <f t="shared" si="5"/>
        <v>95.47</v>
      </c>
      <c r="AQ67" s="38">
        <f t="shared" si="6"/>
        <v>84.36</v>
      </c>
      <c r="AR67" s="97">
        <f t="shared" si="7"/>
        <v>458.7328083</v>
      </c>
      <c r="AS67" s="40"/>
    </row>
    <row r="68" ht="15.75" customHeight="1">
      <c r="A68" s="24" t="str">
        <f t="shared" si="1"/>
        <v>OscarMOORE</v>
      </c>
      <c r="B68" s="25">
        <f t="shared" si="2"/>
        <v>66</v>
      </c>
      <c r="C68" s="41" t="s">
        <v>317</v>
      </c>
      <c r="D68" s="26" t="s">
        <v>318</v>
      </c>
      <c r="E68" s="24" t="s">
        <v>247</v>
      </c>
      <c r="F68" s="27" t="s">
        <v>212</v>
      </c>
      <c r="G68" s="28"/>
      <c r="H68" s="28">
        <f>IF(ISNA(vlookup($A68,Regional!$A$35:$I$87,9,FALSE)),0,(vlookup($A68,Regional!$A$35:$I$87,9,FALSE)))</f>
        <v>0</v>
      </c>
      <c r="I68" s="28"/>
      <c r="J68" s="29">
        <f>IF(ISNA(vlookup($A68,TT!$A$119:$H$178,8,FALSE)),0,(vlookup($A68,TT!$A$119:$H$178,8,FALSE)))</f>
        <v>0</v>
      </c>
      <c r="K68" s="29">
        <f>IF(ISNA(vlookup($A68,TT!$A$221:$H$280,8,FALSE)),0,(vlookup($A68,TT!$A$221:$H$280,8,FALSE)))</f>
        <v>0</v>
      </c>
      <c r="L68" s="29">
        <f>IF(ISNA(vlookup($A68,TT!$J$119:$Q$188,8,FALSE)),0,(vlookup($A68,TT!$J$119:$Q$188,8,FALSE)))</f>
        <v>114.95</v>
      </c>
      <c r="M68" s="29">
        <f>IF(ISNA(vlookup($A68,TT!$J$221:$Q$293,8,FALSE)),0,(vlookup($A68,TT!$J$221:$Q$293,8,FALSE)))</f>
        <v>156.62</v>
      </c>
      <c r="N68" s="30">
        <f>IF(ISNA(vlookup($A68,TT!$S$126:$Z$193,8,FALSE)),0,(vlookup($A68,TT!$S$126:$Z$193,8,FALSE)))</f>
        <v>45.44</v>
      </c>
      <c r="O68" s="30">
        <f>IF(ISNA(vlookup($A68,TT!$S$237:$Z$305,8,FALSE)),0,(vlookup($A68,TT!$S$237:$Z$305,8,FALSE)))</f>
        <v>108.0490894</v>
      </c>
      <c r="P68" s="32"/>
      <c r="Q68" s="32"/>
      <c r="R68" s="32"/>
      <c r="S68" s="32"/>
      <c r="T68" s="32"/>
      <c r="U68" s="32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34"/>
      <c r="AH68" s="48"/>
      <c r="AI68" s="48"/>
      <c r="AJ68" s="49"/>
      <c r="AK68" s="49"/>
      <c r="AL68" s="36"/>
      <c r="AM68" s="36"/>
      <c r="AN68" s="37">
        <f t="shared" si="3"/>
        <v>156.62</v>
      </c>
      <c r="AO68" s="38">
        <f t="shared" si="4"/>
        <v>114.95</v>
      </c>
      <c r="AP68" s="38">
        <f t="shared" si="5"/>
        <v>108.0490894</v>
      </c>
      <c r="AQ68" s="38">
        <f t="shared" si="6"/>
        <v>45.44</v>
      </c>
      <c r="AR68" s="97">
        <f t="shared" si="7"/>
        <v>425.0590894</v>
      </c>
      <c r="AS68" s="24"/>
    </row>
    <row r="69" ht="15.75" customHeight="1">
      <c r="A69" s="24" t="str">
        <f t="shared" si="1"/>
        <v>TeddyCOOMBS</v>
      </c>
      <c r="B69" s="25">
        <f t="shared" si="2"/>
        <v>67</v>
      </c>
      <c r="C69" s="41" t="s">
        <v>319</v>
      </c>
      <c r="D69" s="41" t="s">
        <v>320</v>
      </c>
      <c r="E69" s="24" t="s">
        <v>137</v>
      </c>
      <c r="F69" s="27" t="s">
        <v>207</v>
      </c>
      <c r="G69" s="28"/>
      <c r="H69" s="28">
        <f>IF(ISNA(vlookup($A69,Regional!$A$35:$I$87,9,FALSE)),0,(vlookup($A69,Regional!$A$35:$I$87,9,FALSE)))</f>
        <v>423.2</v>
      </c>
      <c r="I69" s="28"/>
      <c r="J69" s="29">
        <f>IF(ISNA(vlookup($A69,TT!$A$119:$H$178,8,FALSE)),0,(vlookup($A69,TT!$A$119:$H$178,8,FALSE)))</f>
        <v>0</v>
      </c>
      <c r="K69" s="29">
        <f>IF(ISNA(vlookup($A69,TT!$A$221:$H$280,8,FALSE)),0,(vlookup($A69,TT!$A$221:$H$280,8,FALSE)))</f>
        <v>0</v>
      </c>
      <c r="L69" s="29">
        <f>IF(ISNA(vlookup($A69,TT!$J$119:$Q$188,8,FALSE)),0,(vlookup($A69,TT!$J$119:$Q$188,8,FALSE)))</f>
        <v>0</v>
      </c>
      <c r="M69" s="29">
        <f>IF(ISNA(vlookup($A69,TT!$J$221:$Q$293,8,FALSE)),0,(vlookup($A69,TT!$J$221:$Q$293,8,FALSE)))</f>
        <v>0</v>
      </c>
      <c r="N69" s="30">
        <f>IF(ISNA(vlookup($A69,TT!$S$126:$Z$193,8,FALSE)),0,(vlookup($A69,TT!$S$126:$Z$193,8,FALSE)))</f>
        <v>0</v>
      </c>
      <c r="O69" s="30">
        <f>IF(ISNA(vlookup($A69,TT!$S$237:$Z$305,8,FALSE)),0,(vlookup($A69,TT!$S$237:$Z$305,8,FALSE)))</f>
        <v>0</v>
      </c>
      <c r="P69" s="32"/>
      <c r="Q69" s="32"/>
      <c r="R69" s="32"/>
      <c r="S69" s="32"/>
      <c r="T69" s="32"/>
      <c r="U69" s="32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8"/>
      <c r="AH69" s="48"/>
      <c r="AI69" s="48"/>
      <c r="AJ69" s="49"/>
      <c r="AK69" s="49"/>
      <c r="AL69" s="36"/>
      <c r="AM69" s="36"/>
      <c r="AN69" s="37">
        <f t="shared" si="3"/>
        <v>423.2</v>
      </c>
      <c r="AO69" s="38">
        <f t="shared" si="4"/>
        <v>0</v>
      </c>
      <c r="AP69" s="38">
        <f t="shared" si="5"/>
        <v>0</v>
      </c>
      <c r="AQ69" s="38">
        <f t="shared" si="6"/>
        <v>0</v>
      </c>
      <c r="AR69" s="97">
        <f t="shared" si="7"/>
        <v>423.2</v>
      </c>
      <c r="AS69" s="58"/>
    </row>
    <row r="70" ht="15.75" customHeight="1">
      <c r="A70" s="24" t="str">
        <f t="shared" si="1"/>
        <v>JoshuaGUILD</v>
      </c>
      <c r="B70" s="25">
        <f t="shared" si="2"/>
        <v>68</v>
      </c>
      <c r="C70" s="41" t="s">
        <v>321</v>
      </c>
      <c r="D70" s="26" t="s">
        <v>312</v>
      </c>
      <c r="E70" s="24" t="s">
        <v>53</v>
      </c>
      <c r="F70" s="27" t="s">
        <v>223</v>
      </c>
      <c r="G70" s="28"/>
      <c r="H70" s="28">
        <f>IF(ISNA(vlookup($A70,Regional!$A$35:$I$87,9,FALSE)),0,(vlookup($A70,Regional!$A$35:$I$87,9,FALSE)))</f>
        <v>0</v>
      </c>
      <c r="I70" s="28"/>
      <c r="J70" s="29">
        <f>IF(ISNA(vlookup($A70,TT!$A$119:$H$178,8,FALSE)),0,(vlookup($A70,TT!$A$119:$H$178,8,FALSE)))</f>
        <v>114.95</v>
      </c>
      <c r="K70" s="29">
        <f>IF(ISNA(vlookup($A70,TT!$A$221:$H$280,8,FALSE)),0,(vlookup($A70,TT!$A$221:$H$280,8,FALSE)))</f>
        <v>65.86</v>
      </c>
      <c r="L70" s="29">
        <f>IF(ISNA(vlookup($A70,TT!$J$119:$Q$188,8,FALSE)),0,(vlookup($A70,TT!$J$119:$Q$188,8,FALSE)))</f>
        <v>101.57</v>
      </c>
      <c r="M70" s="29">
        <f>IF(ISNA(vlookup($A70,TT!$J$221:$Q$293,8,FALSE)),0,(vlookup($A70,TT!$J$221:$Q$293,8,FALSE)))</f>
        <v>122.28</v>
      </c>
      <c r="N70" s="30">
        <f>IF(ISNA(vlookup($A70,TT!$S$126:$Z$193,8,FALSE)),0,(vlookup($A70,TT!$S$126:$Z$193,8,FALSE)))</f>
        <v>58.2</v>
      </c>
      <c r="O70" s="30">
        <f>IF(ISNA(vlookup($A70,TT!$S$237:$Z$305,8,FALSE)),0,(vlookup($A70,TT!$S$237:$Z$305,8,FALSE)))</f>
        <v>48.33739123</v>
      </c>
      <c r="P70" s="32"/>
      <c r="Q70" s="32"/>
      <c r="R70" s="32"/>
      <c r="S70" s="32"/>
      <c r="T70" s="32"/>
      <c r="U70" s="32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34"/>
      <c r="AH70" s="48"/>
      <c r="AI70" s="48"/>
      <c r="AJ70" s="49"/>
      <c r="AK70" s="49"/>
      <c r="AL70" s="36"/>
      <c r="AM70" s="36"/>
      <c r="AN70" s="37">
        <f t="shared" si="3"/>
        <v>122.28</v>
      </c>
      <c r="AO70" s="38">
        <f t="shared" si="4"/>
        <v>114.95</v>
      </c>
      <c r="AP70" s="38">
        <f t="shared" si="5"/>
        <v>101.57</v>
      </c>
      <c r="AQ70" s="38">
        <f t="shared" si="6"/>
        <v>65.86</v>
      </c>
      <c r="AR70" s="97">
        <f t="shared" si="7"/>
        <v>404.66</v>
      </c>
      <c r="AS70" s="58"/>
    </row>
    <row r="71" ht="15.75" customHeight="1">
      <c r="A71" s="24" t="str">
        <f t="shared" si="1"/>
        <v>RylanHALL</v>
      </c>
      <c r="B71" s="25">
        <f t="shared" si="2"/>
        <v>69</v>
      </c>
      <c r="C71" s="41" t="s">
        <v>322</v>
      </c>
      <c r="D71" s="26" t="s">
        <v>323</v>
      </c>
      <c r="E71" s="24" t="s">
        <v>247</v>
      </c>
      <c r="F71" s="27" t="s">
        <v>207</v>
      </c>
      <c r="G71" s="28"/>
      <c r="H71" s="28">
        <f>IF(ISNA(vlookup($A71,Regional!$A$35:$I$87,9,FALSE)),0,(vlookup($A71,Regional!$A$35:$I$87,9,FALSE)))</f>
        <v>0</v>
      </c>
      <c r="I71" s="28"/>
      <c r="J71" s="29">
        <f>IF(ISNA(vlookup($A71,TT!$A$119:$H$178,8,FALSE)),0,(vlookup($A71,TT!$A$119:$H$178,8,FALSE)))</f>
        <v>350.1</v>
      </c>
      <c r="K71" s="29">
        <f>IF(ISNA(vlookup($A71,TT!$A$221:$H$280,8,FALSE)),0,(vlookup($A71,TT!$A$221:$H$280,8,FALSE)))</f>
        <v>51.42</v>
      </c>
      <c r="L71" s="29">
        <f>IF(ISNA(vlookup($A71,TT!$J$119:$Q$188,8,FALSE)),0,(vlookup($A71,TT!$J$119:$Q$188,8,FALSE)))</f>
        <v>0</v>
      </c>
      <c r="M71" s="29">
        <f>IF(ISNA(vlookup($A71,TT!$J$221:$Q$293,8,FALSE)),0,(vlookup($A71,TT!$J$221:$Q$293,8,FALSE)))</f>
        <v>0</v>
      </c>
      <c r="N71" s="30">
        <f>IF(ISNA(vlookup($A71,TT!$S$126:$Z$193,8,FALSE)),0,(vlookup($A71,TT!$S$126:$Z$193,8,FALSE)))</f>
        <v>0</v>
      </c>
      <c r="O71" s="30">
        <f>IF(ISNA(vlookup($A71,TT!$S$237:$Z$305,8,FALSE)),0,(vlookup($A71,TT!$S$237:$Z$305,8,FALSE)))</f>
        <v>0</v>
      </c>
      <c r="P71" s="32"/>
      <c r="Q71" s="32"/>
      <c r="R71" s="32"/>
      <c r="S71" s="32"/>
      <c r="T71" s="32"/>
      <c r="U71" s="32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34"/>
      <c r="AH71" s="48"/>
      <c r="AI71" s="48"/>
      <c r="AJ71" s="49"/>
      <c r="AK71" s="49"/>
      <c r="AL71" s="36"/>
      <c r="AM71" s="36"/>
      <c r="AN71" s="37">
        <f t="shared" si="3"/>
        <v>350.1</v>
      </c>
      <c r="AO71" s="38">
        <f t="shared" si="4"/>
        <v>51.42</v>
      </c>
      <c r="AP71" s="38">
        <f t="shared" si="5"/>
        <v>0</v>
      </c>
      <c r="AQ71" s="38">
        <f t="shared" si="6"/>
        <v>0</v>
      </c>
      <c r="AR71" s="97">
        <f t="shared" si="7"/>
        <v>401.52</v>
      </c>
      <c r="AS71" s="58"/>
    </row>
    <row r="72" ht="15.75" customHeight="1">
      <c r="A72" s="24" t="str">
        <f t="shared" si="1"/>
        <v>BoazCHIU</v>
      </c>
      <c r="B72" s="25">
        <f t="shared" si="2"/>
        <v>70</v>
      </c>
      <c r="C72" s="41" t="s">
        <v>324</v>
      </c>
      <c r="D72" s="26" t="s">
        <v>325</v>
      </c>
      <c r="E72" s="24" t="s">
        <v>243</v>
      </c>
      <c r="F72" s="27" t="s">
        <v>207</v>
      </c>
      <c r="G72" s="28"/>
      <c r="H72" s="28">
        <f>IF(ISNA(vlookup($A72,Regional!$A$35:$I$87,9,FALSE)),0,(vlookup($A72,Regional!$A$35:$I$87,9,FALSE)))</f>
        <v>0</v>
      </c>
      <c r="I72" s="28"/>
      <c r="J72" s="29">
        <f>IF(ISNA(vlookup($A72,TT!$A$119:$H$178,8,FALSE)),0,(vlookup($A72,TT!$A$119:$H$178,8,FALSE)))</f>
        <v>29.46</v>
      </c>
      <c r="K72" s="29">
        <f>IF(ISNA(vlookup($A72,TT!$A$221:$H$280,8,FALSE)),0,(vlookup($A72,TT!$A$221:$H$280,8,FALSE)))</f>
        <v>95.47</v>
      </c>
      <c r="L72" s="29">
        <f>IF(ISNA(vlookup($A72,TT!$J$119:$Q$188,8,FALSE)),0,(vlookup($A72,TT!$J$119:$Q$188,8,FALSE)))</f>
        <v>37.74</v>
      </c>
      <c r="M72" s="29">
        <f>IF(ISNA(vlookup($A72,TT!$J$221:$Q$293,8,FALSE)),0,(vlookup($A72,TT!$J$221:$Q$293,8,FALSE)))</f>
        <v>213.41</v>
      </c>
      <c r="N72" s="30">
        <f>IF(ISNA(vlookup($A72,TT!$S$126:$Z$193,8,FALSE)),0,(vlookup($A72,TT!$S$126:$Z$193,8,FALSE)))</f>
        <v>0</v>
      </c>
      <c r="O72" s="30">
        <f>IF(ISNA(vlookup($A72,TT!$S$237:$Z$305,8,FALSE)),0,(vlookup($A72,TT!$S$237:$Z$305,8,FALSE)))</f>
        <v>14.02297888</v>
      </c>
      <c r="P72" s="32"/>
      <c r="Q72" s="32"/>
      <c r="R72" s="32"/>
      <c r="S72" s="32"/>
      <c r="T72" s="32"/>
      <c r="U72" s="32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34"/>
      <c r="AH72" s="48"/>
      <c r="AI72" s="48"/>
      <c r="AJ72" s="49"/>
      <c r="AK72" s="49"/>
      <c r="AL72" s="36"/>
      <c r="AM72" s="36"/>
      <c r="AN72" s="37">
        <f t="shared" si="3"/>
        <v>213.41</v>
      </c>
      <c r="AO72" s="38">
        <f t="shared" si="4"/>
        <v>95.47</v>
      </c>
      <c r="AP72" s="38">
        <f t="shared" si="5"/>
        <v>37.74</v>
      </c>
      <c r="AQ72" s="38">
        <f t="shared" si="6"/>
        <v>29.46</v>
      </c>
      <c r="AR72" s="97">
        <f t="shared" si="7"/>
        <v>376.08</v>
      </c>
      <c r="AS72" s="24"/>
    </row>
    <row r="73" ht="15.75" customHeight="1">
      <c r="A73" s="24" t="str">
        <f t="shared" si="1"/>
        <v>JamesBROWN</v>
      </c>
      <c r="B73" s="25">
        <f t="shared" si="2"/>
        <v>71</v>
      </c>
      <c r="C73" s="41" t="s">
        <v>326</v>
      </c>
      <c r="D73" s="41" t="s">
        <v>68</v>
      </c>
      <c r="E73" s="24" t="s">
        <v>69</v>
      </c>
      <c r="F73" s="27" t="s">
        <v>327</v>
      </c>
      <c r="G73" s="28"/>
      <c r="H73" s="28">
        <f>IF(ISNA(vlookup($A73,Regional!$A$35:$I$87,9,FALSE)),0,(vlookup($A73,Regional!$A$35:$I$87,9,FALSE)))</f>
        <v>0</v>
      </c>
      <c r="I73" s="28"/>
      <c r="J73" s="29">
        <f>IF(ISNA(vlookup($A73,TT!$A$119:$H$178,8,FALSE)),0,(vlookup($A73,TT!$A$119:$H$178,8,FALSE)))</f>
        <v>65.86</v>
      </c>
      <c r="K73" s="29">
        <f>IF(ISNA(vlookup($A73,TT!$A$221:$H$280,8,FALSE)),0,(vlookup($A73,TT!$A$221:$H$280,8,FALSE)))</f>
        <v>309.35</v>
      </c>
      <c r="L73" s="29">
        <f>IF(ISNA(vlookup($A73,TT!$J$119:$Q$188,8,FALSE)),0,(vlookup($A73,TT!$J$119:$Q$188,8,FALSE)))</f>
        <v>0</v>
      </c>
      <c r="M73" s="29">
        <f>IF(ISNA(vlookup($A73,TT!$J$221:$Q$293,8,FALSE)),0,(vlookup($A73,TT!$J$221:$Q$293,8,FALSE)))</f>
        <v>0</v>
      </c>
      <c r="N73" s="30">
        <f>IF(ISNA(vlookup($A73,TT!$S$126:$Z$193,8,FALSE)),0,(vlookup($A73,TT!$S$126:$Z$193,8,FALSE)))</f>
        <v>0</v>
      </c>
      <c r="O73" s="30">
        <f>IF(ISNA(vlookup($A73,TT!$S$237:$Z$305,8,FALSE)),0,(vlookup($A73,TT!$S$237:$Z$305,8,FALSE)))</f>
        <v>0</v>
      </c>
      <c r="P73" s="32"/>
      <c r="Q73" s="32"/>
      <c r="R73" s="32"/>
      <c r="S73" s="32"/>
      <c r="T73" s="32"/>
      <c r="U73" s="32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8"/>
      <c r="AH73" s="48"/>
      <c r="AI73" s="48"/>
      <c r="AJ73" s="49"/>
      <c r="AK73" s="49"/>
      <c r="AL73" s="36"/>
      <c r="AM73" s="36"/>
      <c r="AN73" s="37">
        <f t="shared" si="3"/>
        <v>309.35</v>
      </c>
      <c r="AO73" s="38">
        <f t="shared" si="4"/>
        <v>65.86</v>
      </c>
      <c r="AP73" s="38">
        <f t="shared" si="5"/>
        <v>0</v>
      </c>
      <c r="AQ73" s="38">
        <f t="shared" si="6"/>
        <v>0</v>
      </c>
      <c r="AR73" s="97">
        <f t="shared" si="7"/>
        <v>375.21</v>
      </c>
      <c r="AS73" s="24"/>
    </row>
    <row r="74" ht="15.75" customHeight="1">
      <c r="A74" s="24" t="str">
        <f t="shared" si="1"/>
        <v>TysonPopove</v>
      </c>
      <c r="B74" s="25">
        <f t="shared" si="2"/>
        <v>72</v>
      </c>
      <c r="C74" s="41" t="s">
        <v>328</v>
      </c>
      <c r="D74" s="26" t="s">
        <v>329</v>
      </c>
      <c r="E74" s="24" t="s">
        <v>301</v>
      </c>
      <c r="F74" s="27" t="s">
        <v>223</v>
      </c>
      <c r="G74" s="28"/>
      <c r="H74" s="28">
        <f>IF(ISNA(vlookup($A74,Regional!$A$35:$I$87,9,FALSE)),0,(vlookup($A74,Regional!$A$35:$I$87,9,FALSE)))</f>
        <v>0</v>
      </c>
      <c r="I74" s="28"/>
      <c r="J74" s="29">
        <f>IF(ISNA(vlookup($A74,TT!$A$119:$H$178,8,FALSE)),0,(vlookup($A74,TT!$A$119:$H$178,8,FALSE)))</f>
        <v>0</v>
      </c>
      <c r="K74" s="29">
        <f>IF(ISNA(vlookup($A74,TT!$A$221:$H$280,8,FALSE)),0,(vlookup($A74,TT!$A$221:$H$280,8,FALSE)))</f>
        <v>0</v>
      </c>
      <c r="L74" s="29">
        <f>IF(ISNA(vlookup($A74,TT!$J$119:$Q$188,8,FALSE)),0,(vlookup($A74,TT!$J$119:$Q$188,8,FALSE)))</f>
        <v>0</v>
      </c>
      <c r="M74" s="29">
        <f>IF(ISNA(vlookup($A74,TT!$J$221:$Q$293,8,FALSE)),0,(vlookup($A74,TT!$J$221:$Q$293,8,FALSE)))</f>
        <v>0</v>
      </c>
      <c r="N74" s="30">
        <f>IF(ISNA(vlookup($A74,TT!$S$126:$Z$193,8,FALSE)),0,(vlookup($A74,TT!$S$126:$Z$193,8,FALSE)))</f>
        <v>290.79</v>
      </c>
      <c r="O74" s="30">
        <f>IF(ISNA(vlookup($A74,TT!$S$237:$Z$305,8,FALSE)),0,(vlookup($A74,TT!$S$237:$Z$305,8,FALSE)))</f>
        <v>58.1968726</v>
      </c>
      <c r="P74" s="32"/>
      <c r="Q74" s="32"/>
      <c r="R74" s="32"/>
      <c r="S74" s="32"/>
      <c r="T74" s="32"/>
      <c r="U74" s="32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34"/>
      <c r="AH74" s="48"/>
      <c r="AI74" s="48"/>
      <c r="AJ74" s="49"/>
      <c r="AK74" s="49"/>
      <c r="AL74" s="36"/>
      <c r="AM74" s="36"/>
      <c r="AN74" s="37">
        <f t="shared" si="3"/>
        <v>290.79</v>
      </c>
      <c r="AO74" s="38">
        <f t="shared" si="4"/>
        <v>58.1968726</v>
      </c>
      <c r="AP74" s="38">
        <f t="shared" si="5"/>
        <v>0</v>
      </c>
      <c r="AQ74" s="38">
        <f t="shared" si="6"/>
        <v>0</v>
      </c>
      <c r="AR74" s="97">
        <f t="shared" si="7"/>
        <v>348.9868726</v>
      </c>
      <c r="AS74" s="24"/>
    </row>
    <row r="75" ht="15.75" customHeight="1">
      <c r="A75" s="24" t="str">
        <f t="shared" si="1"/>
        <v>JacksonKENDELL</v>
      </c>
      <c r="B75" s="25">
        <f t="shared" si="2"/>
        <v>73</v>
      </c>
      <c r="C75" s="41" t="s">
        <v>255</v>
      </c>
      <c r="D75" s="26" t="s">
        <v>330</v>
      </c>
      <c r="E75" s="24" t="s">
        <v>108</v>
      </c>
      <c r="F75" s="27" t="s">
        <v>223</v>
      </c>
      <c r="G75" s="28"/>
      <c r="H75" s="28">
        <f>IF(ISNA(vlookup($A75,Regional!$A$35:$I$87,9,FALSE)),0,(vlookup($A75,Regional!$A$35:$I$87,9,FALSE)))</f>
        <v>0</v>
      </c>
      <c r="I75" s="28"/>
      <c r="J75" s="29">
        <f>IF(ISNA(vlookup($A75,TT!$A$119:$H$178,8,FALSE)),0,(vlookup($A75,TT!$A$119:$H$178,8,FALSE)))</f>
        <v>108.05</v>
      </c>
      <c r="K75" s="29">
        <f>IF(ISNA(vlookup($A75,TT!$A$221:$H$280,8,FALSE)),0,(vlookup($A75,TT!$A$221:$H$280,8,FALSE)))</f>
        <v>74.54</v>
      </c>
      <c r="L75" s="29">
        <f>IF(ISNA(vlookup($A75,TT!$J$119:$Q$188,8,FALSE)),0,(vlookup($A75,TT!$J$119:$Q$188,8,FALSE)))</f>
        <v>74.54</v>
      </c>
      <c r="M75" s="29">
        <f>IF(ISNA(vlookup($A75,TT!$J$221:$Q$293,8,FALSE)),0,(vlookup($A75,TT!$J$221:$Q$293,8,FALSE)))</f>
        <v>0</v>
      </c>
      <c r="N75" s="30">
        <f>IF(ISNA(vlookup($A75,TT!$S$126:$Z$193,8,FALSE)),0,(vlookup($A75,TT!$S$126:$Z$193,8,FALSE)))</f>
        <v>89.74</v>
      </c>
      <c r="O75" s="30">
        <f>IF(ISNA(vlookup($A75,TT!$S$237:$Z$305,8,FALSE)),0,(vlookup($A75,TT!$S$237:$Z$305,8,FALSE)))</f>
        <v>0</v>
      </c>
      <c r="P75" s="32"/>
      <c r="Q75" s="32"/>
      <c r="R75" s="32"/>
      <c r="S75" s="32"/>
      <c r="T75" s="32"/>
      <c r="U75" s="32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34"/>
      <c r="AH75" s="48"/>
      <c r="AI75" s="48"/>
      <c r="AJ75" s="49"/>
      <c r="AK75" s="49"/>
      <c r="AL75" s="36"/>
      <c r="AM75" s="36"/>
      <c r="AN75" s="37">
        <f t="shared" si="3"/>
        <v>108.05</v>
      </c>
      <c r="AO75" s="38">
        <f t="shared" si="4"/>
        <v>89.74</v>
      </c>
      <c r="AP75" s="38">
        <f t="shared" si="5"/>
        <v>74.54</v>
      </c>
      <c r="AQ75" s="38">
        <f t="shared" si="6"/>
        <v>74.54</v>
      </c>
      <c r="AR75" s="97">
        <f t="shared" si="7"/>
        <v>346.87</v>
      </c>
      <c r="AS75" s="54"/>
    </row>
    <row r="76" ht="15.75" customHeight="1">
      <c r="A76" s="24" t="str">
        <f t="shared" si="1"/>
        <v>KazukiSekine</v>
      </c>
      <c r="B76" s="25">
        <f t="shared" si="2"/>
        <v>74</v>
      </c>
      <c r="C76" s="41" t="s">
        <v>331</v>
      </c>
      <c r="D76" s="41" t="s">
        <v>332</v>
      </c>
      <c r="E76" s="24" t="s">
        <v>76</v>
      </c>
      <c r="F76" s="27" t="s">
        <v>212</v>
      </c>
      <c r="G76" s="28"/>
      <c r="H76" s="28">
        <f>IF(ISNA(vlookup($A76,Regional!$A$35:$I$87,9,FALSE)),0,(vlookup($A76,Regional!$A$35:$I$87,9,FALSE)))</f>
        <v>0</v>
      </c>
      <c r="I76" s="28"/>
      <c r="J76" s="29">
        <f>IF(ISNA(vlookup($A76,TT!$A$119:$H$178,8,FALSE)),0,(vlookup($A76,TT!$A$119:$H$178,8,FALSE)))</f>
        <v>0</v>
      </c>
      <c r="K76" s="29">
        <f>IF(ISNA(vlookup($A76,TT!$A$221:$H$280,8,FALSE)),0,(vlookup($A76,TT!$A$221:$H$280,8,FALSE)))</f>
        <v>0</v>
      </c>
      <c r="L76" s="29">
        <f>IF(ISNA(vlookup($A76,TT!$J$119:$Q$188,8,FALSE)),0,(vlookup($A76,TT!$J$119:$Q$188,8,FALSE)))</f>
        <v>0</v>
      </c>
      <c r="M76" s="29">
        <f>IF(ISNA(vlookup($A76,TT!$J$221:$Q$293,8,FALSE)),0,(vlookup($A76,TT!$J$221:$Q$293,8,FALSE)))</f>
        <v>0</v>
      </c>
      <c r="N76" s="30">
        <f>IF(ISNA(vlookup($A76,TT!$S$126:$Z$193,8,FALSE)),0,(vlookup($A76,TT!$S$126:$Z$193,8,FALSE)))</f>
        <v>0</v>
      </c>
      <c r="O76" s="30">
        <f>IF(ISNA(vlookup($A76,TT!$S$237:$Z$305,8,FALSE)),0,(vlookup($A76,TT!$S$237:$Z$305,8,FALSE)))</f>
        <v>0</v>
      </c>
      <c r="P76" s="42"/>
      <c r="Q76" s="42"/>
      <c r="R76" s="42">
        <v>0.0</v>
      </c>
      <c r="S76" s="42">
        <v>330.51</v>
      </c>
      <c r="T76" s="42"/>
      <c r="U76" s="42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4"/>
      <c r="AH76" s="44"/>
      <c r="AI76" s="44"/>
      <c r="AJ76" s="50"/>
      <c r="AK76" s="50"/>
      <c r="AL76" s="36"/>
      <c r="AM76" s="36"/>
      <c r="AN76" s="37">
        <f t="shared" si="3"/>
        <v>330.51</v>
      </c>
      <c r="AO76" s="38">
        <f t="shared" si="4"/>
        <v>0</v>
      </c>
      <c r="AP76" s="38">
        <f t="shared" si="5"/>
        <v>0</v>
      </c>
      <c r="AQ76" s="38">
        <f t="shared" si="6"/>
        <v>0</v>
      </c>
      <c r="AR76" s="97">
        <f t="shared" si="7"/>
        <v>330.51</v>
      </c>
      <c r="AS76" s="40"/>
    </row>
    <row r="77" ht="15.75" customHeight="1">
      <c r="A77" s="24" t="str">
        <f t="shared" si="1"/>
        <v>SpencerJORDAN</v>
      </c>
      <c r="B77" s="25">
        <f t="shared" si="2"/>
        <v>75</v>
      </c>
      <c r="C77" s="41" t="s">
        <v>333</v>
      </c>
      <c r="D77" s="26" t="s">
        <v>334</v>
      </c>
      <c r="E77" s="24" t="s">
        <v>301</v>
      </c>
      <c r="F77" s="27" t="s">
        <v>207</v>
      </c>
      <c r="G77" s="28"/>
      <c r="H77" s="28">
        <f>IF(ISNA(vlookup($A77,Regional!$A$35:$I$87,9,FALSE)),0,(vlookup($A77,Regional!$A$35:$I$87,9,FALSE)))</f>
        <v>0</v>
      </c>
      <c r="I77" s="28"/>
      <c r="J77" s="29">
        <f>IF(ISNA(vlookup($A77,TT!$A$119:$H$178,8,FALSE)),0,(vlookup($A77,TT!$A$119:$H$178,8,FALSE)))</f>
        <v>0</v>
      </c>
      <c r="K77" s="29">
        <f>IF(ISNA(vlookup($A77,TT!$A$221:$H$280,8,FALSE)),0,(vlookup($A77,TT!$A$221:$H$280,8,FALSE)))</f>
        <v>177.25</v>
      </c>
      <c r="L77" s="29">
        <f>IF(ISNA(vlookup($A77,TT!$J$119:$Q$188,8,FALSE)),0,(vlookup($A77,TT!$J$119:$Q$188,8,FALSE)))</f>
        <v>0</v>
      </c>
      <c r="M77" s="29">
        <f>IF(ISNA(vlookup($A77,TT!$J$221:$Q$293,8,FALSE)),0,(vlookup($A77,TT!$J$221:$Q$293,8,FALSE)))</f>
        <v>0</v>
      </c>
      <c r="N77" s="30">
        <f>IF(ISNA(vlookup($A77,TT!$S$126:$Z$193,8,FALSE)),0,(vlookup($A77,TT!$S$126:$Z$193,8,FALSE)))</f>
        <v>114.95</v>
      </c>
      <c r="O77" s="30">
        <f>IF(ISNA(vlookup($A77,TT!$S$237:$Z$305,8,FALSE)),0,(vlookup($A77,TT!$S$237:$Z$305,8,FALSE)))</f>
        <v>27.69707393</v>
      </c>
      <c r="P77" s="32"/>
      <c r="Q77" s="32"/>
      <c r="R77" s="32"/>
      <c r="S77" s="32"/>
      <c r="T77" s="32"/>
      <c r="U77" s="32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34"/>
      <c r="AH77" s="48"/>
      <c r="AI77" s="48"/>
      <c r="AJ77" s="49"/>
      <c r="AK77" s="49"/>
      <c r="AL77" s="36"/>
      <c r="AM77" s="36"/>
      <c r="AN77" s="37">
        <f t="shared" si="3"/>
        <v>177.25</v>
      </c>
      <c r="AO77" s="38">
        <f t="shared" si="4"/>
        <v>114.95</v>
      </c>
      <c r="AP77" s="38">
        <f t="shared" si="5"/>
        <v>27.69707393</v>
      </c>
      <c r="AQ77" s="38">
        <f t="shared" si="6"/>
        <v>0</v>
      </c>
      <c r="AR77" s="97">
        <f t="shared" si="7"/>
        <v>319.8970739</v>
      </c>
      <c r="AS77" s="58"/>
    </row>
    <row r="78" ht="15.75" customHeight="1">
      <c r="A78" s="24" t="str">
        <f t="shared" si="1"/>
        <v>TyREICHERT</v>
      </c>
      <c r="B78" s="25">
        <f t="shared" si="2"/>
        <v>76</v>
      </c>
      <c r="C78" s="41" t="s">
        <v>335</v>
      </c>
      <c r="D78" s="26" t="s">
        <v>336</v>
      </c>
      <c r="E78" s="24" t="s">
        <v>76</v>
      </c>
      <c r="F78" s="27" t="s">
        <v>223</v>
      </c>
      <c r="G78" s="28"/>
      <c r="H78" s="28">
        <f>IF(ISNA(vlookup($A78,Regional!$A$35:$I$87,9,FALSE)),0,(vlookup($A78,Regional!$A$35:$I$87,9,FALSE)))</f>
        <v>0</v>
      </c>
      <c r="I78" s="28"/>
      <c r="J78" s="29">
        <f>IF(ISNA(vlookup($A78,TT!$A$119:$H$178,8,FALSE)),0,(vlookup($A78,TT!$A$119:$H$178,8,FALSE)))</f>
        <v>61.91</v>
      </c>
      <c r="K78" s="29">
        <f>IF(ISNA(vlookup($A78,TT!$A$221:$H$280,8,FALSE)),0,(vlookup($A78,TT!$A$221:$H$280,8,FALSE)))</f>
        <v>200.61</v>
      </c>
      <c r="L78" s="29">
        <f>IF(ISNA(vlookup($A78,TT!$J$119:$Q$188,8,FALSE)),0,(vlookup($A78,TT!$J$119:$Q$188,8,FALSE)))</f>
        <v>0</v>
      </c>
      <c r="M78" s="29">
        <f>IF(ISNA(vlookup($A78,TT!$J$221:$Q$293,8,FALSE)),0,(vlookup($A78,TT!$J$221:$Q$293,8,FALSE)))</f>
        <v>0</v>
      </c>
      <c r="N78" s="30">
        <f>IF(ISNA(vlookup($A78,TT!$S$126:$Z$193,8,FALSE)),0,(vlookup($A78,TT!$S$126:$Z$193,8,FALSE)))</f>
        <v>35.48</v>
      </c>
      <c r="O78" s="30">
        <f>IF(ISNA(vlookup($A78,TT!$S$237:$Z$305,8,FALSE)),0,(vlookup($A78,TT!$S$237:$Z$305,8,FALSE)))</f>
        <v>21.62446166</v>
      </c>
      <c r="P78" s="32"/>
      <c r="Q78" s="32"/>
      <c r="R78" s="32"/>
      <c r="S78" s="32"/>
      <c r="T78" s="32"/>
      <c r="U78" s="32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34"/>
      <c r="AH78" s="48"/>
      <c r="AI78" s="48"/>
      <c r="AJ78" s="49"/>
      <c r="AK78" s="49"/>
      <c r="AL78" s="36"/>
      <c r="AM78" s="36"/>
      <c r="AN78" s="37">
        <f t="shared" si="3"/>
        <v>200.61</v>
      </c>
      <c r="AO78" s="38">
        <f t="shared" si="4"/>
        <v>61.91</v>
      </c>
      <c r="AP78" s="38">
        <f t="shared" si="5"/>
        <v>35.48</v>
      </c>
      <c r="AQ78" s="38">
        <f t="shared" si="6"/>
        <v>21.62446166</v>
      </c>
      <c r="AR78" s="97">
        <f t="shared" si="7"/>
        <v>319.6244617</v>
      </c>
      <c r="AS78" s="54"/>
    </row>
    <row r="79" ht="15.75" customHeight="1">
      <c r="A79" s="24" t="str">
        <f t="shared" si="1"/>
        <v>KylarANDREWS</v>
      </c>
      <c r="B79" s="25">
        <f t="shared" si="2"/>
        <v>77</v>
      </c>
      <c r="C79" s="41" t="s">
        <v>337</v>
      </c>
      <c r="D79" s="26" t="s">
        <v>338</v>
      </c>
      <c r="E79" s="24" t="s">
        <v>73</v>
      </c>
      <c r="F79" s="27" t="s">
        <v>207</v>
      </c>
      <c r="G79" s="28"/>
      <c r="H79" s="28">
        <f>IF(ISNA(vlookup($A79,Regional!$A$35:$I$87,9,FALSE)),0,(vlookup($A79,Regional!$A$35:$I$87,9,FALSE)))</f>
        <v>0</v>
      </c>
      <c r="I79" s="28"/>
      <c r="J79" s="29">
        <f>IF(ISNA(vlookup($A79,TT!$A$119:$H$178,8,FALSE)),0,(vlookup($A79,TT!$A$119:$H$178,8,FALSE)))</f>
        <v>31.35</v>
      </c>
      <c r="K79" s="29">
        <f>IF(ISNA(vlookup($A79,TT!$A$221:$H$280,8,FALSE)),0,(vlookup($A79,TT!$A$221:$H$280,8,FALSE)))</f>
        <v>17.96</v>
      </c>
      <c r="L79" s="29">
        <f>IF(ISNA(vlookup($A79,TT!$J$119:$Q$188,8,FALSE)),0,(vlookup($A79,TT!$J$119:$Q$188,8,FALSE)))</f>
        <v>35.48</v>
      </c>
      <c r="M79" s="29">
        <f>IF(ISNA(vlookup($A79,TT!$J$221:$Q$293,8,FALSE)),0,(vlookup($A79,TT!$J$221:$Q$293,8,FALSE)))</f>
        <v>51.42</v>
      </c>
      <c r="N79" s="30">
        <f>IF(ISNA(vlookup($A79,TT!$S$126:$Z$193,8,FALSE)),0,(vlookup($A79,TT!$S$126:$Z$193,8,FALSE)))</f>
        <v>188.57</v>
      </c>
      <c r="O79" s="30">
        <f>IF(ISNA(vlookup($A79,TT!$S$237:$Z$305,8,FALSE)),0,(vlookup($A79,TT!$S$237:$Z$305,8,FALSE)))</f>
        <v>29.46497226</v>
      </c>
      <c r="P79" s="32"/>
      <c r="Q79" s="32"/>
      <c r="R79" s="32"/>
      <c r="S79" s="32"/>
      <c r="T79" s="32"/>
      <c r="U79" s="32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34"/>
      <c r="AH79" s="48"/>
      <c r="AI79" s="48"/>
      <c r="AJ79" s="49"/>
      <c r="AK79" s="49"/>
      <c r="AL79" s="36"/>
      <c r="AM79" s="36"/>
      <c r="AN79" s="37">
        <f t="shared" si="3"/>
        <v>188.57</v>
      </c>
      <c r="AO79" s="38">
        <f t="shared" si="4"/>
        <v>51.42</v>
      </c>
      <c r="AP79" s="38">
        <f t="shared" si="5"/>
        <v>35.48</v>
      </c>
      <c r="AQ79" s="38">
        <f t="shared" si="6"/>
        <v>31.35</v>
      </c>
      <c r="AR79" s="97">
        <f t="shared" si="7"/>
        <v>306.82</v>
      </c>
      <c r="AS79" s="54"/>
    </row>
    <row r="80" ht="15.75" customHeight="1">
      <c r="A80" s="24" t="str">
        <f t="shared" si="1"/>
        <v>JudeMACDONALD</v>
      </c>
      <c r="B80" s="25">
        <f t="shared" si="2"/>
        <v>78</v>
      </c>
      <c r="C80" s="41" t="s">
        <v>221</v>
      </c>
      <c r="D80" s="41" t="s">
        <v>316</v>
      </c>
      <c r="E80" s="24" t="s">
        <v>137</v>
      </c>
      <c r="F80" s="27" t="s">
        <v>223</v>
      </c>
      <c r="G80" s="28"/>
      <c r="H80" s="28">
        <f>IF(ISNA(vlookup($A80,Regional!$A$35:$I$87,9,FALSE)),0,(vlookup($A80,Regional!$A$35:$I$87,9,FALSE)))</f>
        <v>199.82</v>
      </c>
      <c r="I80" s="28"/>
      <c r="J80" s="29">
        <f>IF(ISNA(vlookup($A80,TT!$A$119:$H$178,8,FALSE)),0,(vlookup($A80,TT!$A$119:$H$178,8,FALSE)))</f>
        <v>27.7</v>
      </c>
      <c r="K80" s="29">
        <f>IF(ISNA(vlookup($A80,TT!$A$221:$H$280,8,FALSE)),0,(vlookup($A80,TT!$A$221:$H$280,8,FALSE)))</f>
        <v>40.15</v>
      </c>
      <c r="L80" s="29">
        <f>IF(ISNA(vlookup($A80,TT!$J$119:$Q$188,8,FALSE)),0,(vlookup($A80,TT!$J$119:$Q$188,8,FALSE)))</f>
        <v>0</v>
      </c>
      <c r="M80" s="29">
        <f>IF(ISNA(vlookup($A80,TT!$J$221:$Q$293,8,FALSE)),0,(vlookup($A80,TT!$J$221:$Q$293,8,FALSE)))</f>
        <v>0</v>
      </c>
      <c r="N80" s="30">
        <f>IF(ISNA(vlookup($A80,TT!$S$126:$Z$193,8,FALSE)),0,(vlookup($A80,TT!$S$126:$Z$193,8,FALSE)))</f>
        <v>17.96</v>
      </c>
      <c r="O80" s="30">
        <f>IF(ISNA(vlookup($A80,TT!$S$237:$Z$305,8,FALSE)),0,(vlookup($A80,TT!$S$237:$Z$305,8,FALSE)))</f>
        <v>37.73936793</v>
      </c>
      <c r="P80" s="32"/>
      <c r="Q80" s="32"/>
      <c r="R80" s="32"/>
      <c r="S80" s="32"/>
      <c r="T80" s="32"/>
      <c r="U80" s="32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8"/>
      <c r="AH80" s="48"/>
      <c r="AI80" s="48"/>
      <c r="AJ80" s="49"/>
      <c r="AK80" s="49"/>
      <c r="AL80" s="36"/>
      <c r="AM80" s="36"/>
      <c r="AN80" s="37">
        <f t="shared" si="3"/>
        <v>199.82</v>
      </c>
      <c r="AO80" s="38">
        <f t="shared" si="4"/>
        <v>40.15</v>
      </c>
      <c r="AP80" s="38">
        <f t="shared" si="5"/>
        <v>37.73936793</v>
      </c>
      <c r="AQ80" s="38">
        <f t="shared" si="6"/>
        <v>27.7</v>
      </c>
      <c r="AR80" s="97">
        <f t="shared" si="7"/>
        <v>305.4093679</v>
      </c>
      <c r="AS80" s="24"/>
    </row>
    <row r="81" ht="15.75" customHeight="1">
      <c r="A81" s="24" t="str">
        <f t="shared" si="1"/>
        <v>OllieSMITH</v>
      </c>
      <c r="B81" s="25">
        <f t="shared" si="2"/>
        <v>79</v>
      </c>
      <c r="C81" s="41" t="s">
        <v>339</v>
      </c>
      <c r="D81" s="26" t="s">
        <v>86</v>
      </c>
      <c r="E81" s="24" t="s">
        <v>247</v>
      </c>
      <c r="F81" s="27" t="s">
        <v>207</v>
      </c>
      <c r="G81" s="28"/>
      <c r="H81" s="28">
        <f>IF(ISNA(vlookup($A81,Regional!$A$35:$I$87,9,FALSE)),0,(vlookup($A81,Regional!$A$35:$I$87,9,FALSE)))</f>
        <v>0</v>
      </c>
      <c r="I81" s="28"/>
      <c r="J81" s="29">
        <f>IF(ISNA(vlookup($A81,TT!$A$119:$H$178,8,FALSE)),0,(vlookup($A81,TT!$A$119:$H$178,8,FALSE)))</f>
        <v>48.34</v>
      </c>
      <c r="K81" s="29">
        <f>IF(ISNA(vlookup($A81,TT!$A$221:$H$280,8,FALSE)),0,(vlookup($A81,TT!$A$221:$H$280,8,FALSE)))</f>
        <v>27.7</v>
      </c>
      <c r="L81" s="29">
        <f>IF(ISNA(vlookup($A81,TT!$J$119:$Q$188,8,FALSE)),0,(vlookup($A81,TT!$J$119:$Q$188,8,FALSE)))</f>
        <v>31.35</v>
      </c>
      <c r="M81" s="29">
        <f>IF(ISNA(vlookup($A81,TT!$J$221:$Q$293,8,FALSE)),0,(vlookup($A81,TT!$J$221:$Q$293,8,FALSE)))</f>
        <v>70.07</v>
      </c>
      <c r="N81" s="30">
        <f>IF(ISNA(vlookup($A81,TT!$S$126:$Z$193,8,FALSE)),0,(vlookup($A81,TT!$S$126:$Z$193,8,FALSE)))</f>
        <v>122.28</v>
      </c>
      <c r="O81" s="30">
        <f>IF(ISNA(vlookup($A81,TT!$S$237:$Z$305,8,FALSE)),0,(vlookup($A81,TT!$S$237:$Z$305,8,FALSE)))</f>
        <v>61.91156659</v>
      </c>
      <c r="P81" s="32"/>
      <c r="Q81" s="32"/>
      <c r="R81" s="32"/>
      <c r="S81" s="32"/>
      <c r="T81" s="32"/>
      <c r="U81" s="32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34"/>
      <c r="AH81" s="48"/>
      <c r="AI81" s="48"/>
      <c r="AJ81" s="49"/>
      <c r="AK81" s="49"/>
      <c r="AL81" s="36"/>
      <c r="AM81" s="36"/>
      <c r="AN81" s="37">
        <f t="shared" si="3"/>
        <v>122.28</v>
      </c>
      <c r="AO81" s="38">
        <f t="shared" si="4"/>
        <v>70.07</v>
      </c>
      <c r="AP81" s="38">
        <f t="shared" si="5"/>
        <v>61.91156659</v>
      </c>
      <c r="AQ81" s="38">
        <f t="shared" si="6"/>
        <v>48.34</v>
      </c>
      <c r="AR81" s="97">
        <f t="shared" si="7"/>
        <v>302.6015666</v>
      </c>
      <c r="AS81" s="40"/>
    </row>
    <row r="82" ht="15.75" customHeight="1">
      <c r="A82" s="24" t="str">
        <f t="shared" si="1"/>
        <v>LarsCRUIKSHANK</v>
      </c>
      <c r="B82" s="25">
        <f t="shared" si="2"/>
        <v>80</v>
      </c>
      <c r="C82" s="41" t="s">
        <v>340</v>
      </c>
      <c r="D82" s="26" t="s">
        <v>341</v>
      </c>
      <c r="E82" s="24" t="s">
        <v>73</v>
      </c>
      <c r="F82" s="27" t="s">
        <v>223</v>
      </c>
      <c r="G82" s="28"/>
      <c r="H82" s="28">
        <f>IF(ISNA(vlookup($A82,Regional!$A$35:$I$87,9,FALSE)),0,(vlookup($A82,Regional!$A$35:$I$87,9,FALSE)))</f>
        <v>0</v>
      </c>
      <c r="I82" s="28"/>
      <c r="J82" s="29">
        <f>IF(ISNA(vlookup($A82,TT!$A$119:$H$178,8,FALSE)),0,(vlookup($A82,TT!$A$119:$H$178,8,FALSE)))</f>
        <v>0</v>
      </c>
      <c r="K82" s="29">
        <f>IF(ISNA(vlookup($A82,TT!$A$221:$H$280,8,FALSE)),0,(vlookup($A82,TT!$A$221:$H$280,8,FALSE)))</f>
        <v>0</v>
      </c>
      <c r="L82" s="29">
        <f>IF(ISNA(vlookup($A82,TT!$J$119:$Q$188,8,FALSE)),0,(vlookup($A82,TT!$J$119:$Q$188,8,FALSE)))</f>
        <v>29.46</v>
      </c>
      <c r="M82" s="29">
        <f>IF(ISNA(vlookup($A82,TT!$J$221:$Q$293,8,FALSE)),0,(vlookup($A82,TT!$J$221:$Q$293,8,FALSE)))</f>
        <v>89.74</v>
      </c>
      <c r="N82" s="30">
        <f>IF(ISNA(vlookup($A82,TT!$S$126:$Z$193,8,FALSE)),0,(vlookup($A82,TT!$S$126:$Z$193,8,FALSE)))</f>
        <v>31.35</v>
      </c>
      <c r="O82" s="30">
        <f>IF(ISNA(vlookup($A82,TT!$S$237:$Z$305,8,FALSE)),0,(vlookup($A82,TT!$S$237:$Z$305,8,FALSE)))</f>
        <v>147.2250949</v>
      </c>
      <c r="P82" s="32"/>
      <c r="Q82" s="32"/>
      <c r="R82" s="32"/>
      <c r="S82" s="32"/>
      <c r="T82" s="32"/>
      <c r="U82" s="32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34"/>
      <c r="AH82" s="48"/>
      <c r="AI82" s="48"/>
      <c r="AJ82" s="49"/>
      <c r="AK82" s="49"/>
      <c r="AL82" s="36"/>
      <c r="AM82" s="36"/>
      <c r="AN82" s="37">
        <f t="shared" si="3"/>
        <v>147.2250949</v>
      </c>
      <c r="AO82" s="38">
        <f t="shared" si="4"/>
        <v>89.74</v>
      </c>
      <c r="AP82" s="38">
        <f t="shared" si="5"/>
        <v>31.35</v>
      </c>
      <c r="AQ82" s="38">
        <f t="shared" si="6"/>
        <v>29.46</v>
      </c>
      <c r="AR82" s="97">
        <f t="shared" si="7"/>
        <v>297.7750949</v>
      </c>
      <c r="AS82" s="24"/>
    </row>
    <row r="83" ht="15.75" customHeight="1">
      <c r="A83" s="24" t="str">
        <f t="shared" si="1"/>
        <v>JackHAWRYS</v>
      </c>
      <c r="B83" s="25">
        <f t="shared" si="2"/>
        <v>81</v>
      </c>
      <c r="C83" s="41" t="s">
        <v>282</v>
      </c>
      <c r="D83" s="26" t="s">
        <v>342</v>
      </c>
      <c r="E83" s="24" t="s">
        <v>73</v>
      </c>
      <c r="F83" s="27" t="s">
        <v>223</v>
      </c>
      <c r="G83" s="28"/>
      <c r="H83" s="28">
        <f>IF(ISNA(vlookup($A83,Regional!$A$35:$I$87,9,FALSE)),0,(vlookup($A83,Regional!$A$35:$I$87,9,FALSE)))</f>
        <v>0</v>
      </c>
      <c r="I83" s="28"/>
      <c r="J83" s="29">
        <f>IF(ISNA(vlookup($A83,TT!$A$119:$H$178,8,FALSE)),0,(vlookup($A83,TT!$A$119:$H$178,8,FALSE)))</f>
        <v>58.2</v>
      </c>
      <c r="K83" s="29">
        <f>IF(ISNA(vlookup($A83,TT!$A$221:$H$280,8,FALSE)),0,(vlookup($A83,TT!$A$221:$H$280,8,FALSE)))</f>
        <v>45.44</v>
      </c>
      <c r="L83" s="29">
        <f>IF(ISNA(vlookup($A83,TT!$J$119:$Q$188,8,FALSE)),0,(vlookup($A83,TT!$J$119:$Q$188,8,FALSE)))</f>
        <v>108.05</v>
      </c>
      <c r="M83" s="29">
        <f>IF(ISNA(vlookup($A83,TT!$J$221:$Q$293,8,FALSE)),0,(vlookup($A83,TT!$J$221:$Q$293,8,FALSE)))</f>
        <v>79.3</v>
      </c>
      <c r="N83" s="30">
        <f>IF(ISNA(vlookup($A83,TT!$S$126:$Z$193,8,FALSE)),0,(vlookup($A83,TT!$S$126:$Z$193,8,FALSE)))</f>
        <v>0</v>
      </c>
      <c r="O83" s="30">
        <f>IF(ISNA(vlookup($A83,TT!$S$237:$Z$305,8,FALSE)),0,(vlookup($A83,TT!$S$237:$Z$305,8,FALSE)))</f>
        <v>0</v>
      </c>
      <c r="P83" s="32"/>
      <c r="Q83" s="32"/>
      <c r="R83" s="32"/>
      <c r="S83" s="32"/>
      <c r="T83" s="32"/>
      <c r="U83" s="32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34"/>
      <c r="AH83" s="48"/>
      <c r="AI83" s="48"/>
      <c r="AJ83" s="49"/>
      <c r="AK83" s="49"/>
      <c r="AL83" s="36"/>
      <c r="AM83" s="36"/>
      <c r="AN83" s="37">
        <f t="shared" si="3"/>
        <v>108.05</v>
      </c>
      <c r="AO83" s="38">
        <f t="shared" si="4"/>
        <v>79.3</v>
      </c>
      <c r="AP83" s="38">
        <f t="shared" si="5"/>
        <v>58.2</v>
      </c>
      <c r="AQ83" s="38">
        <f t="shared" si="6"/>
        <v>45.44</v>
      </c>
      <c r="AR83" s="97">
        <f t="shared" si="7"/>
        <v>290.99</v>
      </c>
      <c r="AS83" s="54"/>
    </row>
    <row r="84" ht="15.75" customHeight="1">
      <c r="A84" s="24" t="str">
        <f t="shared" si="1"/>
        <v>WillJOHNSON</v>
      </c>
      <c r="B84" s="25">
        <f t="shared" si="2"/>
        <v>82</v>
      </c>
      <c r="C84" s="41" t="s">
        <v>343</v>
      </c>
      <c r="D84" s="26" t="s">
        <v>233</v>
      </c>
      <c r="E84" s="24" t="s">
        <v>73</v>
      </c>
      <c r="F84" s="27" t="s">
        <v>223</v>
      </c>
      <c r="G84" s="28"/>
      <c r="H84" s="28">
        <f>IF(ISNA(vlookup($A84,Regional!$A$35:$I$87,9,FALSE)),0,(vlookup($A84,Regional!$A$35:$I$87,9,FALSE)))</f>
        <v>0</v>
      </c>
      <c r="I84" s="28"/>
      <c r="J84" s="29">
        <f>IF(ISNA(vlookup($A84,TT!$A$119:$H$178,8,FALSE)),0,(vlookup($A84,TT!$A$119:$H$178,8,FALSE)))</f>
        <v>16.88327596</v>
      </c>
      <c r="K84" s="29">
        <f>IF(ISNA(vlookup($A84,TT!$A$221:$H$280,8,FALSE)),0,(vlookup($A84,TT!$A$221:$H$280,8,FALSE)))</f>
        <v>26.04</v>
      </c>
      <c r="L84" s="29">
        <f>IF(ISNA(vlookup($A84,TT!$J$119:$Q$188,8,FALSE)),0,(vlookup($A84,TT!$J$119:$Q$188,8,FALSE)))</f>
        <v>61.91</v>
      </c>
      <c r="M84" s="29">
        <f>IF(ISNA(vlookup($A84,TT!$J$221:$Q$293,8,FALSE)),0,(vlookup($A84,TT!$J$221:$Q$293,8,FALSE)))</f>
        <v>177.25</v>
      </c>
      <c r="N84" s="30">
        <f>IF(ISNA(vlookup($A84,TT!$S$126:$Z$193,8,FALSE)),0,(vlookup($A84,TT!$S$126:$Z$193,8,FALSE)))</f>
        <v>0</v>
      </c>
      <c r="O84" s="30">
        <f>IF(ISNA(vlookup($A84,TT!$S$237:$Z$305,8,FALSE)),0,(vlookup($A84,TT!$S$237:$Z$305,8,FALSE)))</f>
        <v>0</v>
      </c>
      <c r="P84" s="32"/>
      <c r="Q84" s="32"/>
      <c r="R84" s="32"/>
      <c r="S84" s="32"/>
      <c r="T84" s="32"/>
      <c r="U84" s="32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34"/>
      <c r="AH84" s="48"/>
      <c r="AI84" s="48"/>
      <c r="AJ84" s="49"/>
      <c r="AK84" s="49"/>
      <c r="AL84" s="36"/>
      <c r="AM84" s="36"/>
      <c r="AN84" s="37">
        <f t="shared" si="3"/>
        <v>177.25</v>
      </c>
      <c r="AO84" s="38">
        <f t="shared" si="4"/>
        <v>61.91</v>
      </c>
      <c r="AP84" s="38">
        <f t="shared" si="5"/>
        <v>26.04</v>
      </c>
      <c r="AQ84" s="38">
        <f t="shared" si="6"/>
        <v>16.88327596</v>
      </c>
      <c r="AR84" s="97">
        <f t="shared" si="7"/>
        <v>282.083276</v>
      </c>
      <c r="AS84" s="58"/>
    </row>
    <row r="85" ht="15.75" customHeight="1">
      <c r="A85" s="24" t="str">
        <f t="shared" si="1"/>
        <v>FinnHenderson</v>
      </c>
      <c r="B85" s="25">
        <f t="shared" si="2"/>
        <v>83</v>
      </c>
      <c r="C85" s="41" t="s">
        <v>344</v>
      </c>
      <c r="D85" s="41" t="s">
        <v>143</v>
      </c>
      <c r="E85" s="24" t="s">
        <v>76</v>
      </c>
      <c r="F85" s="27" t="s">
        <v>207</v>
      </c>
      <c r="G85" s="28"/>
      <c r="H85" s="28">
        <f>IF(ISNA(vlookup($A85,Regional!$A$35:$I$87,9,FALSE)),0,(vlookup($A85,Regional!$A$35:$I$87,9,FALSE)))</f>
        <v>0</v>
      </c>
      <c r="I85" s="28"/>
      <c r="J85" s="29">
        <f>IF(ISNA(vlookup($A85,TT!$A$119:$H$178,8,FALSE)),0,(vlookup($A85,TT!$A$119:$H$178,8,FALSE)))</f>
        <v>0</v>
      </c>
      <c r="K85" s="29">
        <f>IF(ISNA(vlookup($A85,TT!$A$221:$H$280,8,FALSE)),0,(vlookup($A85,TT!$A$221:$H$280,8,FALSE)))</f>
        <v>273.34</v>
      </c>
      <c r="L85" s="29">
        <f>IF(ISNA(vlookup($A85,TT!$J$119:$Q$188,8,FALSE)),0,(vlookup($A85,TT!$J$119:$Q$188,8,FALSE)))</f>
        <v>0</v>
      </c>
      <c r="M85" s="29">
        <f>IF(ISNA(vlookup($A85,TT!$J$221:$Q$293,8,FALSE)),0,(vlookup($A85,TT!$J$221:$Q$293,8,FALSE)))</f>
        <v>0</v>
      </c>
      <c r="N85" s="30">
        <f>IF(ISNA(vlookup($A85,TT!$S$126:$Z$193,8,FALSE)),0,(vlookup($A85,TT!$S$126:$Z$193,8,FALSE)))</f>
        <v>0</v>
      </c>
      <c r="O85" s="30">
        <f>IF(ISNA(vlookup($A85,TT!$S$237:$Z$305,8,FALSE)),0,(vlookup($A85,TT!$S$237:$Z$305,8,FALSE)))</f>
        <v>0</v>
      </c>
      <c r="P85" s="42"/>
      <c r="Q85" s="42"/>
      <c r="R85" s="42"/>
      <c r="S85" s="42">
        <v>0.0</v>
      </c>
      <c r="T85" s="42"/>
      <c r="U85" s="42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4"/>
      <c r="AH85" s="44"/>
      <c r="AI85" s="44"/>
      <c r="AJ85" s="50"/>
      <c r="AK85" s="50"/>
      <c r="AL85" s="36"/>
      <c r="AM85" s="36"/>
      <c r="AN85" s="37">
        <f t="shared" si="3"/>
        <v>273.34</v>
      </c>
      <c r="AO85" s="38">
        <f t="shared" si="4"/>
        <v>0</v>
      </c>
      <c r="AP85" s="38">
        <f t="shared" si="5"/>
        <v>0</v>
      </c>
      <c r="AQ85" s="38">
        <f t="shared" si="6"/>
        <v>0</v>
      </c>
      <c r="AR85" s="97">
        <f t="shared" si="7"/>
        <v>273.34</v>
      </c>
      <c r="AS85" s="54"/>
    </row>
    <row r="86" ht="15.75" customHeight="1">
      <c r="A86" s="24" t="str">
        <f t="shared" si="1"/>
        <v>JaxsonMILLER</v>
      </c>
      <c r="B86" s="25">
        <f t="shared" si="2"/>
        <v>84</v>
      </c>
      <c r="C86" s="41" t="s">
        <v>345</v>
      </c>
      <c r="D86" s="26" t="s">
        <v>346</v>
      </c>
      <c r="E86" s="24" t="s">
        <v>73</v>
      </c>
      <c r="F86" s="27" t="s">
        <v>207</v>
      </c>
      <c r="G86" s="28"/>
      <c r="H86" s="28">
        <f>IF(ISNA(vlookup($A86,Regional!$A$35:$I$87,9,FALSE)),0,(vlookup($A86,Regional!$A$35:$I$87,9,FALSE)))</f>
        <v>0</v>
      </c>
      <c r="I86" s="28"/>
      <c r="J86" s="29">
        <f>IF(ISNA(vlookup($A86,TT!$A$119:$H$178,8,FALSE)),0,(vlookup($A86,TT!$A$119:$H$178,8,FALSE)))</f>
        <v>0</v>
      </c>
      <c r="K86" s="29">
        <f>IF(ISNA(vlookup($A86,TT!$A$221:$H$280,8,FALSE)),0,(vlookup($A86,TT!$A$221:$H$280,8,FALSE)))</f>
        <v>0</v>
      </c>
      <c r="L86" s="29">
        <f>IF(ISNA(vlookup($A86,TT!$J$119:$Q$188,8,FALSE)),0,(vlookup($A86,TT!$J$119:$Q$188,8,FALSE)))</f>
        <v>70.07</v>
      </c>
      <c r="M86" s="29">
        <f>IF(ISNA(vlookup($A86,TT!$J$221:$Q$293,8,FALSE)),0,(vlookup($A86,TT!$J$221:$Q$293,8,FALSE)))</f>
        <v>188.57</v>
      </c>
      <c r="N86" s="30">
        <f>IF(ISNA(vlookup($A86,TT!$S$126:$Z$193,8,FALSE)),0,(vlookup($A86,TT!$S$126:$Z$193,8,FALSE)))</f>
        <v>0</v>
      </c>
      <c r="O86" s="30">
        <f>IF(ISNA(vlookup($A86,TT!$S$237:$Z$305,8,FALSE)),0,(vlookup($A86,TT!$S$237:$Z$305,8,FALSE)))</f>
        <v>0</v>
      </c>
      <c r="P86" s="32"/>
      <c r="Q86" s="32"/>
      <c r="R86" s="32"/>
      <c r="S86" s="32"/>
      <c r="T86" s="32"/>
      <c r="U86" s="32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34"/>
      <c r="AH86" s="48"/>
      <c r="AI86" s="48"/>
      <c r="AJ86" s="49"/>
      <c r="AK86" s="49"/>
      <c r="AL86" s="36"/>
      <c r="AM86" s="36"/>
      <c r="AN86" s="37">
        <f t="shared" si="3"/>
        <v>188.57</v>
      </c>
      <c r="AO86" s="38">
        <f t="shared" si="4"/>
        <v>70.07</v>
      </c>
      <c r="AP86" s="38">
        <f t="shared" si="5"/>
        <v>0</v>
      </c>
      <c r="AQ86" s="38">
        <f t="shared" si="6"/>
        <v>0</v>
      </c>
      <c r="AR86" s="97">
        <f t="shared" si="7"/>
        <v>258.64</v>
      </c>
      <c r="AS86" s="54"/>
    </row>
    <row r="87" ht="15.75" customHeight="1">
      <c r="A87" s="24" t="str">
        <f t="shared" si="1"/>
        <v>LiamNICOL</v>
      </c>
      <c r="B87" s="25">
        <f t="shared" si="2"/>
        <v>85</v>
      </c>
      <c r="C87" s="41" t="s">
        <v>347</v>
      </c>
      <c r="D87" s="26" t="s">
        <v>348</v>
      </c>
      <c r="E87" s="24" t="s">
        <v>73</v>
      </c>
      <c r="F87" s="27" t="s">
        <v>207</v>
      </c>
      <c r="G87" s="28"/>
      <c r="H87" s="28">
        <f>IF(ISNA(vlookup($A87,Regional!$A$35:$I$87,9,FALSE)),0,(vlookup($A87,Regional!$A$35:$I$87,9,FALSE)))</f>
        <v>0</v>
      </c>
      <c r="I87" s="28"/>
      <c r="J87" s="29">
        <f>IF(ISNA(vlookup($A87,TT!$A$119:$H$178,8,FALSE)),0,(vlookup($A87,TT!$A$119:$H$178,8,FALSE)))</f>
        <v>0</v>
      </c>
      <c r="K87" s="29">
        <f>IF(ISNA(vlookup($A87,TT!$A$221:$H$280,8,FALSE)),0,(vlookup($A87,TT!$A$221:$H$280,8,FALSE)))</f>
        <v>0</v>
      </c>
      <c r="L87" s="29">
        <f>IF(ISNA(vlookup($A87,TT!$J$119:$Q$188,8,FALSE)),0,(vlookup($A87,TT!$J$119:$Q$188,8,FALSE)))</f>
        <v>213.41</v>
      </c>
      <c r="M87" s="29">
        <f>IF(ISNA(vlookup($A87,TT!$J$221:$Q$293,8,FALSE)),0,(vlookup($A87,TT!$J$221:$Q$293,8,FALSE)))</f>
        <v>33.35</v>
      </c>
      <c r="N87" s="30">
        <f>IF(ISNA(vlookup($A87,TT!$S$126:$Z$193,8,FALSE)),0,(vlookup($A87,TT!$S$126:$Z$193,8,FALSE)))</f>
        <v>0</v>
      </c>
      <c r="O87" s="30">
        <f>IF(ISNA(vlookup($A87,TT!$S$237:$Z$305,8,FALSE)),0,(vlookup($A87,TT!$S$237:$Z$305,8,FALSE)))</f>
        <v>0</v>
      </c>
      <c r="P87" s="32"/>
      <c r="Q87" s="32"/>
      <c r="R87" s="32"/>
      <c r="S87" s="32"/>
      <c r="T87" s="32"/>
      <c r="U87" s="32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34"/>
      <c r="AH87" s="48"/>
      <c r="AI87" s="48"/>
      <c r="AJ87" s="49"/>
      <c r="AK87" s="49"/>
      <c r="AL87" s="36"/>
      <c r="AM87" s="36"/>
      <c r="AN87" s="37">
        <f t="shared" si="3"/>
        <v>213.41</v>
      </c>
      <c r="AO87" s="38">
        <f t="shared" si="4"/>
        <v>33.35</v>
      </c>
      <c r="AP87" s="38">
        <f t="shared" si="5"/>
        <v>0</v>
      </c>
      <c r="AQ87" s="38">
        <f t="shared" si="6"/>
        <v>0</v>
      </c>
      <c r="AR87" s="97">
        <f t="shared" si="7"/>
        <v>246.76</v>
      </c>
      <c r="AS87" s="24"/>
    </row>
    <row r="88" ht="15.75" customHeight="1">
      <c r="A88" s="24" t="str">
        <f t="shared" si="1"/>
        <v>NelsonBEYRIESMITH</v>
      </c>
      <c r="B88" s="25">
        <f t="shared" si="2"/>
        <v>86</v>
      </c>
      <c r="C88" s="41" t="s">
        <v>349</v>
      </c>
      <c r="D88" s="26" t="s">
        <v>350</v>
      </c>
      <c r="E88" s="24" t="s">
        <v>76</v>
      </c>
      <c r="F88" s="27" t="s">
        <v>223</v>
      </c>
      <c r="G88" s="28"/>
      <c r="H88" s="28">
        <f>IF(ISNA(vlookup($A88,Regional!$A$35:$I$87,9,FALSE)),0,(vlookup($A88,Regional!$A$35:$I$87,9,FALSE)))</f>
        <v>0</v>
      </c>
      <c r="I88" s="28"/>
      <c r="J88" s="29">
        <f>IF(ISNA(vlookup($A88,TT!$A$119:$H$178,8,FALSE)),0,(vlookup($A88,TT!$A$119:$H$178,8,FALSE)))</f>
        <v>0</v>
      </c>
      <c r="K88" s="29">
        <f>IF(ISNA(vlookup($A88,TT!$A$221:$H$280,8,FALSE)),0,(vlookup($A88,TT!$A$221:$H$280,8,FALSE)))</f>
        <v>0</v>
      </c>
      <c r="L88" s="29">
        <f>IF(ISNA(vlookup($A88,TT!$J$119:$Q$188,8,FALSE)),0,(vlookup($A88,TT!$J$119:$Q$188,8,FALSE)))</f>
        <v>0</v>
      </c>
      <c r="M88" s="29">
        <f>IF(ISNA(vlookup($A88,TT!$J$221:$Q$293,8,FALSE)),0,(vlookup($A88,TT!$J$221:$Q$293,8,FALSE)))</f>
        <v>0</v>
      </c>
      <c r="N88" s="30">
        <f>IF(ISNA(vlookup($A88,TT!$S$126:$Z$193,8,FALSE)),0,(vlookup($A88,TT!$S$126:$Z$193,8,FALSE)))</f>
        <v>200.61</v>
      </c>
      <c r="O88" s="30">
        <f>IF(ISNA(vlookup($A88,TT!$S$237:$Z$305,8,FALSE)),0,(vlookup($A88,TT!$S$237:$Z$305,8,FALSE)))</f>
        <v>45.43714776</v>
      </c>
      <c r="P88" s="32"/>
      <c r="Q88" s="32"/>
      <c r="R88" s="32"/>
      <c r="S88" s="32"/>
      <c r="T88" s="32"/>
      <c r="U88" s="32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34"/>
      <c r="AH88" s="48"/>
      <c r="AI88" s="48"/>
      <c r="AJ88" s="49"/>
      <c r="AK88" s="49"/>
      <c r="AL88" s="36"/>
      <c r="AM88" s="36"/>
      <c r="AN88" s="37">
        <f t="shared" si="3"/>
        <v>200.61</v>
      </c>
      <c r="AO88" s="38">
        <f t="shared" si="4"/>
        <v>45.43714776</v>
      </c>
      <c r="AP88" s="38">
        <f t="shared" si="5"/>
        <v>0</v>
      </c>
      <c r="AQ88" s="38">
        <f t="shared" si="6"/>
        <v>0</v>
      </c>
      <c r="AR88" s="97">
        <f t="shared" si="7"/>
        <v>246.0471478</v>
      </c>
      <c r="AS88" s="24"/>
    </row>
    <row r="89" ht="15.75" customHeight="1">
      <c r="A89" s="24" t="str">
        <f t="shared" si="1"/>
        <v>RylanANDERSON</v>
      </c>
      <c r="B89" s="25">
        <f t="shared" si="2"/>
        <v>87</v>
      </c>
      <c r="C89" s="41" t="s">
        <v>322</v>
      </c>
      <c r="D89" s="26" t="s">
        <v>351</v>
      </c>
      <c r="E89" s="24" t="s">
        <v>137</v>
      </c>
      <c r="F89" s="27" t="s">
        <v>327</v>
      </c>
      <c r="G89" s="28"/>
      <c r="H89" s="28">
        <f>IF(ISNA(vlookup($A89,Regional!$A$35:$I$87,9,FALSE)),0,(vlookup($A89,Regional!$A$35:$I$87,9,FALSE)))</f>
        <v>217.19</v>
      </c>
      <c r="I89" s="28"/>
      <c r="J89" s="29">
        <f>IF(ISNA(vlookup($A89,TT!$A$119:$H$178,8,FALSE)),0,(vlookup($A89,TT!$A$119:$H$178,8,FALSE)))</f>
        <v>0</v>
      </c>
      <c r="K89" s="29">
        <f>IF(ISNA(vlookup($A89,TT!$A$221:$H$280,8,FALSE)),0,(vlookup($A89,TT!$A$221:$H$280,8,FALSE)))</f>
        <v>0</v>
      </c>
      <c r="L89" s="29">
        <f>IF(ISNA(vlookup($A89,TT!$J$119:$Q$188,8,FALSE)),0,(vlookup($A89,TT!$J$119:$Q$188,8,FALSE)))</f>
        <v>0</v>
      </c>
      <c r="M89" s="29">
        <f>IF(ISNA(vlookup($A89,TT!$J$221:$Q$293,8,FALSE)),0,(vlookup($A89,TT!$J$221:$Q$293,8,FALSE)))</f>
        <v>0</v>
      </c>
      <c r="N89" s="30">
        <f>IF(ISNA(vlookup($A89,TT!$S$126:$Z$193,8,FALSE)),0,(vlookup($A89,TT!$S$126:$Z$193,8,FALSE)))</f>
        <v>0</v>
      </c>
      <c r="O89" s="30">
        <f>IF(ISNA(vlookup($A89,TT!$S$237:$Z$305,8,FALSE)),0,(vlookup($A89,TT!$S$237:$Z$305,8,FALSE)))</f>
        <v>0</v>
      </c>
      <c r="P89" s="32"/>
      <c r="Q89" s="32"/>
      <c r="R89" s="32"/>
      <c r="S89" s="32"/>
      <c r="T89" s="32"/>
      <c r="U89" s="32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34"/>
      <c r="AH89" s="48"/>
      <c r="AI89" s="48"/>
      <c r="AJ89" s="49"/>
      <c r="AK89" s="49"/>
      <c r="AL89" s="36"/>
      <c r="AM89" s="36"/>
      <c r="AN89" s="37">
        <f t="shared" si="3"/>
        <v>217.19</v>
      </c>
      <c r="AO89" s="38">
        <f t="shared" si="4"/>
        <v>0</v>
      </c>
      <c r="AP89" s="38">
        <f t="shared" si="5"/>
        <v>0</v>
      </c>
      <c r="AQ89" s="38">
        <f t="shared" si="6"/>
        <v>0</v>
      </c>
      <c r="AR89" s="97">
        <f t="shared" si="7"/>
        <v>217.19</v>
      </c>
      <c r="AS89" s="54"/>
    </row>
    <row r="90" ht="15.75" customHeight="1">
      <c r="A90" s="24" t="str">
        <f t="shared" si="1"/>
        <v>AmbroseCOLBECK</v>
      </c>
      <c r="B90" s="25">
        <f t="shared" si="2"/>
        <v>88</v>
      </c>
      <c r="C90" s="41" t="s">
        <v>352</v>
      </c>
      <c r="D90" s="26" t="s">
        <v>353</v>
      </c>
      <c r="E90" s="24" t="s">
        <v>69</v>
      </c>
      <c r="F90" s="27" t="s">
        <v>223</v>
      </c>
      <c r="G90" s="28"/>
      <c r="H90" s="28">
        <f>IF(ISNA(vlookup($A90,Regional!$A$35:$I$87,9,FALSE)),0,(vlookup($A90,Regional!$A$35:$I$87,9,FALSE)))</f>
        <v>0</v>
      </c>
      <c r="I90" s="28"/>
      <c r="J90" s="29">
        <f>IF(ISNA(vlookup($A90,TT!$A$119:$H$178,8,FALSE)),0,(vlookup($A90,TT!$A$119:$H$178,8,FALSE)))</f>
        <v>42.71</v>
      </c>
      <c r="K90" s="29">
        <f>IF(ISNA(vlookup($A90,TT!$A$221:$H$280,8,FALSE)),0,(vlookup($A90,TT!$A$221:$H$280,8,FALSE)))</f>
        <v>37.74</v>
      </c>
      <c r="L90" s="29">
        <f>IF(ISNA(vlookup($A90,TT!$J$119:$Q$188,8,FALSE)),0,(vlookup($A90,TT!$J$119:$Q$188,8,FALSE)))</f>
        <v>0</v>
      </c>
      <c r="M90" s="29">
        <f>IF(ISNA(vlookup($A90,TT!$J$221:$Q$293,8,FALSE)),0,(vlookup($A90,TT!$J$221:$Q$293,8,FALSE)))</f>
        <v>0</v>
      </c>
      <c r="N90" s="30">
        <f>IF(ISNA(vlookup($A90,TT!$S$126:$Z$193,8,FALSE)),0,(vlookup($A90,TT!$S$126:$Z$193,8,FALSE)))</f>
        <v>74.54</v>
      </c>
      <c r="O90" s="30">
        <f>IF(ISNA(vlookup($A90,TT!$S$237:$Z$305,8,FALSE)),0,(vlookup($A90,TT!$S$237:$Z$305,8,FALSE)))</f>
        <v>54.70506024</v>
      </c>
      <c r="P90" s="32"/>
      <c r="Q90" s="32"/>
      <c r="R90" s="32"/>
      <c r="S90" s="32"/>
      <c r="T90" s="32"/>
      <c r="U90" s="32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34"/>
      <c r="AH90" s="48"/>
      <c r="AI90" s="48"/>
      <c r="AJ90" s="49"/>
      <c r="AK90" s="49"/>
      <c r="AL90" s="36"/>
      <c r="AM90" s="36"/>
      <c r="AN90" s="37">
        <f t="shared" si="3"/>
        <v>74.54</v>
      </c>
      <c r="AO90" s="38">
        <f t="shared" si="4"/>
        <v>54.70506024</v>
      </c>
      <c r="AP90" s="38">
        <f t="shared" si="5"/>
        <v>42.71</v>
      </c>
      <c r="AQ90" s="38">
        <f t="shared" si="6"/>
        <v>37.74</v>
      </c>
      <c r="AR90" s="97">
        <f t="shared" si="7"/>
        <v>209.6950602</v>
      </c>
      <c r="AS90" s="54"/>
    </row>
    <row r="91" ht="15.75" customHeight="1">
      <c r="A91" s="24" t="str">
        <f t="shared" si="1"/>
        <v>MichaelEDWARDS</v>
      </c>
      <c r="B91" s="25">
        <f t="shared" si="2"/>
        <v>89</v>
      </c>
      <c r="C91" s="41" t="s">
        <v>354</v>
      </c>
      <c r="D91" s="26" t="s">
        <v>355</v>
      </c>
      <c r="E91" s="24" t="s">
        <v>247</v>
      </c>
      <c r="F91" s="27" t="s">
        <v>207</v>
      </c>
      <c r="G91" s="28"/>
      <c r="H91" s="28">
        <f>IF(ISNA(vlookup($A91,Regional!$A$35:$I$87,9,FALSE)),0,(vlookup($A91,Regional!$A$35:$I$87,9,FALSE)))</f>
        <v>0</v>
      </c>
      <c r="I91" s="28"/>
      <c r="J91" s="29">
        <f>IF(ISNA(vlookup($A91,TT!$A$119:$H$178,8,FALSE)),0,(vlookup($A91,TT!$A$119:$H$178,8,FALSE)))</f>
        <v>0</v>
      </c>
      <c r="K91" s="29">
        <f>IF(ISNA(vlookup($A91,TT!$A$221:$H$280,8,FALSE)),0,(vlookup($A91,TT!$A$221:$H$280,8,FALSE)))</f>
        <v>84.36</v>
      </c>
      <c r="L91" s="29">
        <f>IF(ISNA(vlookup($A91,TT!$J$119:$Q$188,8,FALSE)),0,(vlookup($A91,TT!$J$119:$Q$188,8,FALSE)))</f>
        <v>14.91806263</v>
      </c>
      <c r="M91" s="29">
        <f>IF(ISNA(vlookup($A91,TT!$J$221:$Q$293,8,FALSE)),0,(vlookup($A91,TT!$J$221:$Q$293,8,FALSE)))</f>
        <v>101.57</v>
      </c>
      <c r="N91" s="30">
        <f>IF(ISNA(vlookup($A91,TT!$S$126:$Z$193,8,FALSE)),0,(vlookup($A91,TT!$S$126:$Z$193,8,FALSE)))</f>
        <v>0</v>
      </c>
      <c r="O91" s="30">
        <f>IF(ISNA(vlookup($A91,TT!$S$237:$Z$305,8,FALSE)),0,(vlookup($A91,TT!$S$237:$Z$305,8,FALSE)))</f>
        <v>0</v>
      </c>
      <c r="P91" s="32"/>
      <c r="Q91" s="32"/>
      <c r="R91" s="32"/>
      <c r="S91" s="32"/>
      <c r="T91" s="32"/>
      <c r="U91" s="32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34"/>
      <c r="AH91" s="48"/>
      <c r="AI91" s="48"/>
      <c r="AJ91" s="49"/>
      <c r="AK91" s="49"/>
      <c r="AL91" s="36"/>
      <c r="AM91" s="36"/>
      <c r="AN91" s="37">
        <f t="shared" si="3"/>
        <v>101.57</v>
      </c>
      <c r="AO91" s="38">
        <f t="shared" si="4"/>
        <v>84.36</v>
      </c>
      <c r="AP91" s="38">
        <f t="shared" si="5"/>
        <v>14.91806263</v>
      </c>
      <c r="AQ91" s="38">
        <f t="shared" si="6"/>
        <v>0</v>
      </c>
      <c r="AR91" s="97">
        <f t="shared" si="7"/>
        <v>200.8480626</v>
      </c>
      <c r="AS91" s="54"/>
    </row>
    <row r="92" ht="15.75" customHeight="1">
      <c r="A92" s="24" t="str">
        <f t="shared" si="1"/>
        <v>BennettFRIESEN</v>
      </c>
      <c r="B92" s="25">
        <f t="shared" si="2"/>
        <v>90</v>
      </c>
      <c r="C92" s="41" t="s">
        <v>299</v>
      </c>
      <c r="D92" s="26" t="s">
        <v>356</v>
      </c>
      <c r="E92" s="24" t="s">
        <v>53</v>
      </c>
      <c r="F92" s="27" t="s">
        <v>223</v>
      </c>
      <c r="G92" s="28"/>
      <c r="H92" s="28">
        <f>IF(ISNA(vlookup($A92,Regional!$A$35:$I$87,9,FALSE)),0,(vlookup($A92,Regional!$A$35:$I$87,9,FALSE)))</f>
        <v>0</v>
      </c>
      <c r="I92" s="28"/>
      <c r="J92" s="29">
        <f>IF(ISNA(vlookup($A92,TT!$A$119:$H$178,8,FALSE)),0,(vlookup($A92,TT!$A$119:$H$178,8,FALSE)))</f>
        <v>79.3</v>
      </c>
      <c r="K92" s="29">
        <f>IF(ISNA(vlookup($A92,TT!$A$221:$H$280,8,FALSE)),0,(vlookup($A92,TT!$A$221:$H$280,8,FALSE)))</f>
        <v>54.71</v>
      </c>
      <c r="L92" s="29">
        <f>IF(ISNA(vlookup($A92,TT!$J$119:$Q$188,8,FALSE)),0,(vlookup($A92,TT!$J$119:$Q$188,8,FALSE)))</f>
        <v>19.11</v>
      </c>
      <c r="M92" s="29">
        <f>IF(ISNA(vlookup($A92,TT!$J$221:$Q$293,8,FALSE)),0,(vlookup($A92,TT!$J$221:$Q$293,8,FALSE)))</f>
        <v>45.44</v>
      </c>
      <c r="N92" s="30">
        <f>IF(ISNA(vlookup($A92,TT!$S$126:$Z$193,8,FALSE)),0,(vlookup($A92,TT!$S$126:$Z$193,8,FALSE)))</f>
        <v>0</v>
      </c>
      <c r="O92" s="30">
        <f>IF(ISNA(vlookup($A92,TT!$S$237:$Z$305,8,FALSE)),0,(vlookup($A92,TT!$S$237:$Z$305,8,FALSE)))</f>
        <v>0</v>
      </c>
      <c r="P92" s="32"/>
      <c r="Q92" s="32"/>
      <c r="R92" s="32"/>
      <c r="S92" s="32"/>
      <c r="T92" s="32"/>
      <c r="U92" s="32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34"/>
      <c r="AH92" s="48"/>
      <c r="AI92" s="48"/>
      <c r="AJ92" s="49"/>
      <c r="AK92" s="49"/>
      <c r="AL92" s="36"/>
      <c r="AM92" s="36"/>
      <c r="AN92" s="37">
        <f t="shared" si="3"/>
        <v>79.3</v>
      </c>
      <c r="AO92" s="38">
        <f t="shared" si="4"/>
        <v>54.71</v>
      </c>
      <c r="AP92" s="38">
        <f t="shared" si="5"/>
        <v>45.44</v>
      </c>
      <c r="AQ92" s="38">
        <f t="shared" si="6"/>
        <v>19.11</v>
      </c>
      <c r="AR92" s="97">
        <f t="shared" si="7"/>
        <v>198.56</v>
      </c>
      <c r="AS92" s="54"/>
    </row>
    <row r="93" ht="15.75" customHeight="1">
      <c r="A93" s="24" t="str">
        <f t="shared" si="1"/>
        <v>TheodoreFAVREAU</v>
      </c>
      <c r="B93" s="25">
        <f t="shared" si="2"/>
        <v>91</v>
      </c>
      <c r="C93" s="41" t="s">
        <v>357</v>
      </c>
      <c r="D93" s="26" t="s">
        <v>358</v>
      </c>
      <c r="E93" s="24" t="s">
        <v>73</v>
      </c>
      <c r="F93" s="27" t="s">
        <v>327</v>
      </c>
      <c r="G93" s="28"/>
      <c r="H93" s="28">
        <f>IF(ISNA(vlookup($A93,Regional!$A$35:$I$87,9,FALSE)),0,(vlookup($A93,Regional!$A$35:$I$87,9,FALSE)))</f>
        <v>0</v>
      </c>
      <c r="I93" s="28"/>
      <c r="J93" s="29">
        <f>IF(ISNA(vlookup($A93,TT!$A$119:$H$178,8,FALSE)),0,(vlookup($A93,TT!$A$119:$H$178,8,FALSE)))</f>
        <v>51.42</v>
      </c>
      <c r="K93" s="29">
        <f>IF(ISNA(vlookup($A93,TT!$A$221:$H$280,8,FALSE)),0,(vlookup($A93,TT!$A$221:$H$280,8,FALSE)))</f>
        <v>35.48</v>
      </c>
      <c r="L93" s="29">
        <f>IF(ISNA(vlookup($A93,TT!$J$119:$Q$188,8,FALSE)),0,(vlookup($A93,TT!$J$119:$Q$188,8,FALSE)))</f>
        <v>51.42</v>
      </c>
      <c r="M93" s="29">
        <f>IF(ISNA(vlookup($A93,TT!$J$221:$Q$293,8,FALSE)),0,(vlookup($A93,TT!$J$221:$Q$293,8,FALSE)))</f>
        <v>58.2</v>
      </c>
      <c r="N93" s="30">
        <f>IF(ISNA(vlookup($A93,TT!$S$126:$Z$193,8,FALSE)),0,(vlookup($A93,TT!$S$126:$Z$193,8,FALSE)))</f>
        <v>0</v>
      </c>
      <c r="O93" s="30">
        <f>IF(ISNA(vlookup($A93,TT!$S$237:$Z$305,8,FALSE)),0,(vlookup($A93,TT!$S$237:$Z$305,8,FALSE)))</f>
        <v>0</v>
      </c>
      <c r="P93" s="32"/>
      <c r="Q93" s="32"/>
      <c r="R93" s="32"/>
      <c r="S93" s="32"/>
      <c r="T93" s="32"/>
      <c r="U93" s="32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34"/>
      <c r="AH93" s="48"/>
      <c r="AI93" s="48"/>
      <c r="AJ93" s="49"/>
      <c r="AK93" s="49"/>
      <c r="AL93" s="36"/>
      <c r="AM93" s="36"/>
      <c r="AN93" s="37">
        <f t="shared" si="3"/>
        <v>58.2</v>
      </c>
      <c r="AO93" s="38">
        <f t="shared" si="4"/>
        <v>51.42</v>
      </c>
      <c r="AP93" s="38">
        <f t="shared" si="5"/>
        <v>51.42</v>
      </c>
      <c r="AQ93" s="38">
        <f t="shared" si="6"/>
        <v>35.48</v>
      </c>
      <c r="AR93" s="97">
        <f t="shared" si="7"/>
        <v>196.52</v>
      </c>
      <c r="AS93" s="54"/>
    </row>
    <row r="94" ht="15.75" customHeight="1">
      <c r="A94" s="24" t="str">
        <f t="shared" si="1"/>
        <v>TylerSwain</v>
      </c>
      <c r="B94" s="25">
        <f t="shared" si="2"/>
        <v>92</v>
      </c>
      <c r="C94" s="41" t="s">
        <v>359</v>
      </c>
      <c r="D94" s="26" t="s">
        <v>360</v>
      </c>
      <c r="E94" s="24" t="s">
        <v>76</v>
      </c>
      <c r="F94" s="27" t="s">
        <v>223</v>
      </c>
      <c r="G94" s="28"/>
      <c r="H94" s="28">
        <f>IF(ISNA(vlookup($A94,Regional!$A$35:$I$87,9,FALSE)),0,(vlookup($A94,Regional!$A$35:$I$87,9,FALSE)))</f>
        <v>0</v>
      </c>
      <c r="I94" s="28"/>
      <c r="J94" s="29">
        <f>IF(ISNA(vlookup($A94,TT!$A$119:$H$178,8,FALSE)),0,(vlookup($A94,TT!$A$119:$H$178,8,FALSE)))</f>
        <v>0</v>
      </c>
      <c r="K94" s="29">
        <f>IF(ISNA(vlookup($A94,TT!$A$221:$H$280,8,FALSE)),0,(vlookup($A94,TT!$A$221:$H$280,8,FALSE)))</f>
        <v>0</v>
      </c>
      <c r="L94" s="29">
        <f>IF(ISNA(vlookup($A94,TT!$J$119:$Q$188,8,FALSE)),0,(vlookup($A94,TT!$J$119:$Q$188,8,FALSE)))</f>
        <v>0</v>
      </c>
      <c r="M94" s="29">
        <f>IF(ISNA(vlookup($A94,TT!$J$221:$Q$293,8,FALSE)),0,(vlookup($A94,TT!$J$221:$Q$293,8,FALSE)))</f>
        <v>0</v>
      </c>
      <c r="N94" s="30">
        <f>IF(ISNA(vlookup($A94,TT!$S$126:$Z$193,8,FALSE)),0,(vlookup($A94,TT!$S$126:$Z$193,8,FALSE)))</f>
        <v>177.25</v>
      </c>
      <c r="O94" s="30">
        <f>IF(ISNA(vlookup($A94,TT!$S$237:$Z$305,8,FALSE)),0,(vlookup($A94,TT!$S$237:$Z$305,8,FALSE)))</f>
        <v>17.96093187</v>
      </c>
      <c r="P94" s="32"/>
      <c r="Q94" s="32"/>
      <c r="R94" s="32"/>
      <c r="S94" s="32"/>
      <c r="T94" s="32"/>
      <c r="U94" s="32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34"/>
      <c r="AH94" s="48"/>
      <c r="AI94" s="48"/>
      <c r="AJ94" s="49"/>
      <c r="AK94" s="49"/>
      <c r="AL94" s="36"/>
      <c r="AM94" s="36"/>
      <c r="AN94" s="37">
        <f t="shared" si="3"/>
        <v>177.25</v>
      </c>
      <c r="AO94" s="38">
        <f t="shared" si="4"/>
        <v>17.96093187</v>
      </c>
      <c r="AP94" s="38">
        <f t="shared" si="5"/>
        <v>0</v>
      </c>
      <c r="AQ94" s="38">
        <f t="shared" si="6"/>
        <v>0</v>
      </c>
      <c r="AR94" s="97">
        <f t="shared" si="7"/>
        <v>195.2109319</v>
      </c>
      <c r="AS94" s="24"/>
    </row>
    <row r="95" ht="15.75" customHeight="1">
      <c r="A95" s="24" t="str">
        <f t="shared" si="1"/>
        <v>GrahamBRAKE</v>
      </c>
      <c r="B95" s="25">
        <f t="shared" si="2"/>
        <v>93</v>
      </c>
      <c r="C95" s="41" t="s">
        <v>361</v>
      </c>
      <c r="D95" s="26" t="s">
        <v>362</v>
      </c>
      <c r="E95" s="24" t="s">
        <v>73</v>
      </c>
      <c r="F95" s="27" t="s">
        <v>207</v>
      </c>
      <c r="G95" s="28"/>
      <c r="H95" s="28">
        <f>IF(ISNA(vlookup($A95,Regional!$A$35:$I$87,9,FALSE)),0,(vlookup($A95,Regional!$A$35:$I$87,9,FALSE)))</f>
        <v>0</v>
      </c>
      <c r="I95" s="28"/>
      <c r="J95" s="29">
        <f>IF(ISNA(vlookup($A95,TT!$A$119:$H$178,8,FALSE)),0,(vlookup($A95,TT!$A$119:$H$178,8,FALSE)))</f>
        <v>23</v>
      </c>
      <c r="K95" s="29">
        <f>IF(ISNA(vlookup($A95,TT!$A$221:$H$280,8,FALSE)),0,(vlookup($A95,TT!$A$221:$H$280,8,FALSE)))</f>
        <v>58.2</v>
      </c>
      <c r="L95" s="29">
        <f>IF(ISNA(vlookup($A95,TT!$J$119:$Q$188,8,FALSE)),0,(vlookup($A95,TT!$J$119:$Q$188,8,FALSE)))</f>
        <v>15.8702794</v>
      </c>
      <c r="M95" s="29">
        <f>IF(ISNA(vlookup($A95,TT!$J$221:$Q$293,8,FALSE)),0,(vlookup($A95,TT!$J$221:$Q$293,8,FALSE)))</f>
        <v>95.47</v>
      </c>
      <c r="N95" s="30">
        <f>IF(ISNA(vlookup($A95,TT!$S$126:$Z$193,8,FALSE)),0,(vlookup($A95,TT!$S$126:$Z$193,8,FALSE)))</f>
        <v>0</v>
      </c>
      <c r="O95" s="30">
        <f>IF(ISNA(vlookup($A95,TT!$S$237:$Z$305,8,FALSE)),0,(vlookup($A95,TT!$S$237:$Z$305,8,FALSE)))</f>
        <v>0</v>
      </c>
      <c r="P95" s="32"/>
      <c r="Q95" s="32"/>
      <c r="R95" s="32"/>
      <c r="S95" s="32"/>
      <c r="T95" s="32"/>
      <c r="U95" s="32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34"/>
      <c r="AH95" s="48"/>
      <c r="AI95" s="48"/>
      <c r="AJ95" s="49"/>
      <c r="AK95" s="49"/>
      <c r="AL95" s="36"/>
      <c r="AM95" s="36"/>
      <c r="AN95" s="37">
        <f t="shared" si="3"/>
        <v>95.47</v>
      </c>
      <c r="AO95" s="38">
        <f t="shared" si="4"/>
        <v>58.2</v>
      </c>
      <c r="AP95" s="38">
        <f t="shared" si="5"/>
        <v>23</v>
      </c>
      <c r="AQ95" s="38">
        <f t="shared" si="6"/>
        <v>15.8702794</v>
      </c>
      <c r="AR95" s="97">
        <f t="shared" si="7"/>
        <v>192.5402794</v>
      </c>
      <c r="AS95" s="54"/>
    </row>
    <row r="96" ht="15.75" customHeight="1">
      <c r="A96" s="24" t="str">
        <f t="shared" si="1"/>
        <v>IsaacFriesen</v>
      </c>
      <c r="B96" s="25">
        <f t="shared" si="2"/>
        <v>94</v>
      </c>
      <c r="C96" s="41" t="s">
        <v>363</v>
      </c>
      <c r="D96" s="26" t="s">
        <v>231</v>
      </c>
      <c r="E96" s="24" t="s">
        <v>76</v>
      </c>
      <c r="F96" s="27" t="s">
        <v>212</v>
      </c>
      <c r="G96" s="28"/>
      <c r="H96" s="28">
        <f>IF(ISNA(vlookup($A96,Regional!$A$35:$I$87,9,FALSE)),0,(vlookup($A96,Regional!$A$35:$I$87,9,FALSE)))</f>
        <v>0</v>
      </c>
      <c r="I96" s="28"/>
      <c r="J96" s="29">
        <f>IF(ISNA(vlookup($A96,TT!$A$119:$H$178,8,FALSE)),0,(vlookup($A96,TT!$A$119:$H$178,8,FALSE)))</f>
        <v>0</v>
      </c>
      <c r="K96" s="29">
        <f>IF(ISNA(vlookup($A96,TT!$A$221:$H$280,8,FALSE)),0,(vlookup($A96,TT!$A$221:$H$280,8,FALSE)))</f>
        <v>0</v>
      </c>
      <c r="L96" s="29">
        <f>IF(ISNA(vlookup($A96,TT!$J$119:$Q$188,8,FALSE)),0,(vlookup($A96,TT!$J$119:$Q$188,8,FALSE)))</f>
        <v>0</v>
      </c>
      <c r="M96" s="29">
        <f>IF(ISNA(vlookup($A96,TT!$J$221:$Q$293,8,FALSE)),0,(vlookup($A96,TT!$J$221:$Q$293,8,FALSE)))</f>
        <v>0</v>
      </c>
      <c r="N96" s="30">
        <f>IF(ISNA(vlookup($A96,TT!$S$126:$Z$193,8,FALSE)),0,(vlookup($A96,TT!$S$126:$Z$193,8,FALSE)))</f>
        <v>166.62</v>
      </c>
      <c r="O96" s="30">
        <f>IF(ISNA(vlookup($A96,TT!$S$237:$Z$305,8,FALSE)),0,(vlookup($A96,TT!$S$237:$Z$305,8,FALSE)))</f>
        <v>24.47313452</v>
      </c>
      <c r="P96" s="32"/>
      <c r="Q96" s="32"/>
      <c r="R96" s="32"/>
      <c r="S96" s="32"/>
      <c r="T96" s="32"/>
      <c r="U96" s="32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34"/>
      <c r="AH96" s="48"/>
      <c r="AI96" s="48"/>
      <c r="AJ96" s="49"/>
      <c r="AK96" s="49"/>
      <c r="AL96" s="36"/>
      <c r="AM96" s="36"/>
      <c r="AN96" s="37">
        <f t="shared" si="3"/>
        <v>166.62</v>
      </c>
      <c r="AO96" s="38">
        <f t="shared" si="4"/>
        <v>24.47313452</v>
      </c>
      <c r="AP96" s="38">
        <f t="shared" si="5"/>
        <v>0</v>
      </c>
      <c r="AQ96" s="38">
        <f t="shared" si="6"/>
        <v>0</v>
      </c>
      <c r="AR96" s="97">
        <f t="shared" si="7"/>
        <v>191.0931345</v>
      </c>
      <c r="AS96" s="54"/>
    </row>
    <row r="97" ht="15.75" customHeight="1">
      <c r="A97" s="24" t="str">
        <f t="shared" si="1"/>
        <v>RhettBOUMA</v>
      </c>
      <c r="B97" s="25">
        <f t="shared" si="2"/>
        <v>95</v>
      </c>
      <c r="C97" s="41" t="s">
        <v>364</v>
      </c>
      <c r="D97" s="26" t="s">
        <v>365</v>
      </c>
      <c r="E97" s="24" t="s">
        <v>243</v>
      </c>
      <c r="F97" s="27" t="s">
        <v>207</v>
      </c>
      <c r="G97" s="28"/>
      <c r="H97" s="28">
        <f>IF(ISNA(vlookup($A97,Regional!$A$35:$I$87,9,FALSE)),0,(vlookup($A97,Regional!$A$35:$I$87,9,FALSE)))</f>
        <v>0</v>
      </c>
      <c r="I97" s="28"/>
      <c r="J97" s="29">
        <f>IF(ISNA(vlookup($A97,TT!$A$119:$H$178,8,FALSE)),0,(vlookup($A97,TT!$A$119:$H$178,8,FALSE)))</f>
        <v>0</v>
      </c>
      <c r="K97" s="29">
        <f>IF(ISNA(vlookup($A97,TT!$A$221:$H$280,8,FALSE)),0,(vlookup($A97,TT!$A$221:$H$280,8,FALSE)))</f>
        <v>0</v>
      </c>
      <c r="L97" s="29">
        <f>IF(ISNA(vlookup($A97,TT!$J$119:$Q$188,8,FALSE)),0,(vlookup($A97,TT!$J$119:$Q$188,8,FALSE)))</f>
        <v>45.44</v>
      </c>
      <c r="M97" s="29">
        <f>IF(ISNA(vlookup($A97,TT!$J$221:$Q$293,8,FALSE)),0,(vlookup($A97,TT!$J$221:$Q$293,8,FALSE)))</f>
        <v>54.71</v>
      </c>
      <c r="N97" s="30">
        <f>IF(ISNA(vlookup($A97,TT!$S$126:$Z$193,8,FALSE)),0,(vlookup($A97,TT!$S$126:$Z$193,8,FALSE)))</f>
        <v>23</v>
      </c>
      <c r="O97" s="30">
        <f>IF(ISNA(vlookup($A97,TT!$S$237:$Z$305,8,FALSE)),0,(vlookup($A97,TT!$S$237:$Z$305,8,FALSE)))</f>
        <v>65.86336872</v>
      </c>
      <c r="P97" s="32"/>
      <c r="Q97" s="32"/>
      <c r="R97" s="32"/>
      <c r="S97" s="32"/>
      <c r="T97" s="32"/>
      <c r="U97" s="32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34"/>
      <c r="AH97" s="48"/>
      <c r="AI97" s="48"/>
      <c r="AJ97" s="49"/>
      <c r="AK97" s="49"/>
      <c r="AL97" s="36"/>
      <c r="AM97" s="36"/>
      <c r="AN97" s="37">
        <f t="shared" si="3"/>
        <v>65.86336872</v>
      </c>
      <c r="AO97" s="38">
        <f t="shared" si="4"/>
        <v>54.71</v>
      </c>
      <c r="AP97" s="38">
        <f t="shared" si="5"/>
        <v>45.44</v>
      </c>
      <c r="AQ97" s="38">
        <f t="shared" si="6"/>
        <v>23</v>
      </c>
      <c r="AR97" s="97">
        <f t="shared" si="7"/>
        <v>189.0133687</v>
      </c>
      <c r="AS97" s="24"/>
    </row>
    <row r="98" ht="15.75" customHeight="1">
      <c r="A98" s="24" t="str">
        <f t="shared" si="1"/>
        <v>YohanSIMPSON</v>
      </c>
      <c r="B98" s="25">
        <f t="shared" si="2"/>
        <v>96</v>
      </c>
      <c r="C98" s="41" t="s">
        <v>366</v>
      </c>
      <c r="D98" s="26" t="s">
        <v>367</v>
      </c>
      <c r="E98" s="24" t="s">
        <v>73</v>
      </c>
      <c r="F98" s="27" t="s">
        <v>207</v>
      </c>
      <c r="G98" s="28"/>
      <c r="H98" s="28">
        <f>IF(ISNA(vlookup($A98,Regional!$A$35:$I$87,9,FALSE)),0,(vlookup($A98,Regional!$A$35:$I$87,9,FALSE)))</f>
        <v>0</v>
      </c>
      <c r="I98" s="28"/>
      <c r="J98" s="29">
        <f>IF(ISNA(vlookup($A98,TT!$A$119:$H$178,8,FALSE)),0,(vlookup($A98,TT!$A$119:$H$178,8,FALSE)))</f>
        <v>0</v>
      </c>
      <c r="K98" s="29">
        <f>IF(ISNA(vlookup($A98,TT!$A$221:$H$280,8,FALSE)),0,(vlookup($A98,TT!$A$221:$H$280,8,FALSE)))</f>
        <v>0</v>
      </c>
      <c r="L98" s="29">
        <f>IF(ISNA(vlookup($A98,TT!$J$119:$Q$188,8,FALSE)),0,(vlookup($A98,TT!$J$119:$Q$188,8,FALSE)))</f>
        <v>130.09</v>
      </c>
      <c r="M98" s="29">
        <f>IF(ISNA(vlookup($A98,TT!$J$221:$Q$293,8,FALSE)),0,(vlookup($A98,TT!$J$221:$Q$293,8,FALSE)))</f>
        <v>42.71</v>
      </c>
      <c r="N98" s="30">
        <f>IF(ISNA(vlookup($A98,TT!$S$126:$Z$193,8,FALSE)),0,(vlookup($A98,TT!$S$126:$Z$193,8,FALSE)))</f>
        <v>0</v>
      </c>
      <c r="O98" s="30">
        <f>IF(ISNA(vlookup($A98,TT!$S$237:$Z$305,8,FALSE)),0,(vlookup($A98,TT!$S$237:$Z$305,8,FALSE)))</f>
        <v>0</v>
      </c>
      <c r="P98" s="32"/>
      <c r="Q98" s="32"/>
      <c r="R98" s="32"/>
      <c r="S98" s="32"/>
      <c r="T98" s="32"/>
      <c r="U98" s="32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34"/>
      <c r="AH98" s="48"/>
      <c r="AI98" s="48"/>
      <c r="AJ98" s="49"/>
      <c r="AK98" s="49"/>
      <c r="AL98" s="36"/>
      <c r="AM98" s="36"/>
      <c r="AN98" s="37">
        <f t="shared" si="3"/>
        <v>130.09</v>
      </c>
      <c r="AO98" s="38">
        <f t="shared" si="4"/>
        <v>42.71</v>
      </c>
      <c r="AP98" s="38">
        <f t="shared" si="5"/>
        <v>0</v>
      </c>
      <c r="AQ98" s="38">
        <f t="shared" si="6"/>
        <v>0</v>
      </c>
      <c r="AR98" s="97">
        <f t="shared" si="7"/>
        <v>172.8</v>
      </c>
      <c r="AS98" s="54"/>
    </row>
    <row r="99" ht="15.75" customHeight="1">
      <c r="A99" s="24" t="str">
        <f t="shared" si="1"/>
        <v>FinianSINGER-LOWRIE</v>
      </c>
      <c r="B99" s="25">
        <f t="shared" si="2"/>
        <v>97</v>
      </c>
      <c r="C99" s="41" t="s">
        <v>368</v>
      </c>
      <c r="D99" s="26" t="s">
        <v>369</v>
      </c>
      <c r="E99" s="24" t="s">
        <v>370</v>
      </c>
      <c r="F99" s="27" t="s">
        <v>207</v>
      </c>
      <c r="G99" s="28"/>
      <c r="H99" s="28">
        <f>IF(ISNA(vlookup($A99,Regional!$A$35:$I$87,9,FALSE)),0,(vlookup($A99,Regional!$A$35:$I$87,9,FALSE)))</f>
        <v>0</v>
      </c>
      <c r="I99" s="28"/>
      <c r="J99" s="29">
        <f>IF(ISNA(vlookup($A99,TT!$A$119:$H$178,8,FALSE)),0,(vlookup($A99,TT!$A$119:$H$178,8,FALSE)))</f>
        <v>0</v>
      </c>
      <c r="K99" s="29">
        <f>IF(ISNA(vlookup($A99,TT!$A$221:$H$280,8,FALSE)),0,(vlookup($A99,TT!$A$221:$H$280,8,FALSE)))</f>
        <v>0</v>
      </c>
      <c r="L99" s="29">
        <f>IF(ISNA(vlookup($A99,TT!$J$119:$Q$188,8,FALSE)),0,(vlookup($A99,TT!$J$119:$Q$188,8,FALSE)))</f>
        <v>0</v>
      </c>
      <c r="M99" s="29">
        <f>IF(ISNA(vlookup($A99,TT!$J$221:$Q$293,8,FALSE)),0,(vlookup($A99,TT!$J$221:$Q$293,8,FALSE)))</f>
        <v>0</v>
      </c>
      <c r="N99" s="30">
        <f>IF(ISNA(vlookup($A99,TT!$S$126:$Z$193,8,FALSE)),0,(vlookup($A99,TT!$S$126:$Z$193,8,FALSE)))</f>
        <v>79.3</v>
      </c>
      <c r="O99" s="30">
        <f>IF(ISNA(vlookup($A99,TT!$S$237:$Z$305,8,FALSE)),0,(vlookup($A99,TT!$S$237:$Z$305,8,FALSE)))</f>
        <v>84.35921416</v>
      </c>
      <c r="P99" s="32"/>
      <c r="Q99" s="32"/>
      <c r="R99" s="32"/>
      <c r="S99" s="32"/>
      <c r="T99" s="32"/>
      <c r="U99" s="32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34"/>
      <c r="AH99" s="48"/>
      <c r="AI99" s="48"/>
      <c r="AJ99" s="49"/>
      <c r="AK99" s="49"/>
      <c r="AL99" s="36"/>
      <c r="AM99" s="36"/>
      <c r="AN99" s="37">
        <f t="shared" si="3"/>
        <v>84.35921416</v>
      </c>
      <c r="AO99" s="38">
        <f t="shared" si="4"/>
        <v>79.3</v>
      </c>
      <c r="AP99" s="38">
        <f t="shared" si="5"/>
        <v>0</v>
      </c>
      <c r="AQ99" s="38">
        <f t="shared" si="6"/>
        <v>0</v>
      </c>
      <c r="AR99" s="97">
        <f t="shared" si="7"/>
        <v>163.6592142</v>
      </c>
      <c r="AS99" s="54"/>
    </row>
    <row r="100" ht="15.75" customHeight="1">
      <c r="A100" s="24" t="str">
        <f t="shared" si="1"/>
        <v>LoganALTMANN</v>
      </c>
      <c r="B100" s="25">
        <f t="shared" si="2"/>
        <v>98</v>
      </c>
      <c r="C100" s="41" t="s">
        <v>371</v>
      </c>
      <c r="D100" s="41" t="s">
        <v>372</v>
      </c>
      <c r="E100" s="24" t="s">
        <v>137</v>
      </c>
      <c r="F100" s="27" t="s">
        <v>327</v>
      </c>
      <c r="G100" s="28"/>
      <c r="H100" s="28">
        <f>IF(ISNA(vlookup($A100,Regional!$A$35:$I$87,9,FALSE)),0,(vlookup($A100,Regional!$A$35:$I$87,9,FALSE)))</f>
        <v>155.6</v>
      </c>
      <c r="I100" s="28"/>
      <c r="J100" s="29">
        <f>IF(ISNA(vlookup($A100,TT!$A$119:$H$178,8,FALSE)),0,(vlookup($A100,TT!$A$119:$H$178,8,FALSE)))</f>
        <v>0</v>
      </c>
      <c r="K100" s="29">
        <f>IF(ISNA(vlookup($A100,TT!$A$221:$H$280,8,FALSE)),0,(vlookup($A100,TT!$A$221:$H$280,8,FALSE)))</f>
        <v>0</v>
      </c>
      <c r="L100" s="29">
        <f>IF(ISNA(vlookup($A100,TT!$J$119:$Q$188,8,FALSE)),0,(vlookup($A100,TT!$J$119:$Q$188,8,FALSE)))</f>
        <v>0</v>
      </c>
      <c r="M100" s="29">
        <f>IF(ISNA(vlookup($A100,TT!$J$221:$Q$293,8,FALSE)),0,(vlookup($A100,TT!$J$221:$Q$293,8,FALSE)))</f>
        <v>0</v>
      </c>
      <c r="N100" s="30">
        <f>IF(ISNA(vlookup($A100,TT!$S$126:$Z$193,8,FALSE)),0,(vlookup($A100,TT!$S$126:$Z$193,8,FALSE)))</f>
        <v>0</v>
      </c>
      <c r="O100" s="30">
        <f>IF(ISNA(vlookup($A100,TT!$S$237:$Z$305,8,FALSE)),0,(vlookup($A100,TT!$S$237:$Z$305,8,FALSE)))</f>
        <v>0</v>
      </c>
      <c r="P100" s="32"/>
      <c r="Q100" s="32"/>
      <c r="R100" s="32"/>
      <c r="S100" s="32"/>
      <c r="T100" s="32"/>
      <c r="U100" s="32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8"/>
      <c r="AH100" s="48"/>
      <c r="AI100" s="48"/>
      <c r="AJ100" s="49"/>
      <c r="AK100" s="49"/>
      <c r="AL100" s="36"/>
      <c r="AM100" s="36"/>
      <c r="AN100" s="37">
        <f t="shared" si="3"/>
        <v>155.6</v>
      </c>
      <c r="AO100" s="38">
        <f t="shared" si="4"/>
        <v>0</v>
      </c>
      <c r="AP100" s="38">
        <f t="shared" si="5"/>
        <v>0</v>
      </c>
      <c r="AQ100" s="38">
        <f t="shared" si="6"/>
        <v>0</v>
      </c>
      <c r="AR100" s="97">
        <f t="shared" si="7"/>
        <v>155.6</v>
      </c>
      <c r="AS100" s="54"/>
    </row>
    <row r="101" ht="15.75" customHeight="1">
      <c r="A101" s="24" t="str">
        <f t="shared" si="1"/>
        <v>BooneLETENDRE</v>
      </c>
      <c r="B101" s="25">
        <f t="shared" si="2"/>
        <v>99</v>
      </c>
      <c r="C101" s="41" t="s">
        <v>373</v>
      </c>
      <c r="D101" s="26" t="s">
        <v>374</v>
      </c>
      <c r="E101" s="24" t="s">
        <v>73</v>
      </c>
      <c r="F101" s="27" t="s">
        <v>223</v>
      </c>
      <c r="G101" s="28"/>
      <c r="H101" s="28">
        <f>IF(ISNA(vlookup($A101,Regional!$A$35:$I$87,9,FALSE)),0,(vlookup($A101,Regional!$A$35:$I$87,9,FALSE)))</f>
        <v>0</v>
      </c>
      <c r="I101" s="28"/>
      <c r="J101" s="29">
        <f>IF(ISNA(vlookup($A101,TT!$A$119:$H$178,8,FALSE)),0,(vlookup($A101,TT!$A$119:$H$178,8,FALSE)))</f>
        <v>122.28</v>
      </c>
      <c r="K101" s="29">
        <f>IF(ISNA(vlookup($A101,TT!$A$221:$H$280,8,FALSE)),0,(vlookup($A101,TT!$A$221:$H$280,8,FALSE)))</f>
        <v>31.35</v>
      </c>
      <c r="L101" s="29">
        <f>IF(ISNA(vlookup($A101,TT!$J$119:$Q$188,8,FALSE)),0,(vlookup($A101,TT!$J$119:$Q$188,8,FALSE)))</f>
        <v>0</v>
      </c>
      <c r="M101" s="29">
        <f>IF(ISNA(vlookup($A101,TT!$J$221:$Q$293,8,FALSE)),0,(vlookup($A101,TT!$J$221:$Q$293,8,FALSE)))</f>
        <v>0</v>
      </c>
      <c r="N101" s="30">
        <f>IF(ISNA(vlookup($A101,TT!$S$126:$Z$193,8,FALSE)),0,(vlookup($A101,TT!$S$126:$Z$193,8,FALSE)))</f>
        <v>0</v>
      </c>
      <c r="O101" s="30">
        <f>IF(ISNA(vlookup($A101,TT!$S$237:$Z$305,8,FALSE)),0,(vlookup($A101,TT!$S$237:$Z$305,8,FALSE)))</f>
        <v>0</v>
      </c>
      <c r="P101" s="32"/>
      <c r="Q101" s="32"/>
      <c r="R101" s="32"/>
      <c r="S101" s="32"/>
      <c r="T101" s="32"/>
      <c r="U101" s="32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34"/>
      <c r="AH101" s="48"/>
      <c r="AI101" s="48"/>
      <c r="AJ101" s="49"/>
      <c r="AK101" s="49"/>
      <c r="AL101" s="36"/>
      <c r="AM101" s="36"/>
      <c r="AN101" s="37">
        <f t="shared" si="3"/>
        <v>122.28</v>
      </c>
      <c r="AO101" s="38">
        <f t="shared" si="4"/>
        <v>31.35</v>
      </c>
      <c r="AP101" s="38">
        <f t="shared" si="5"/>
        <v>0</v>
      </c>
      <c r="AQ101" s="38">
        <f t="shared" si="6"/>
        <v>0</v>
      </c>
      <c r="AR101" s="97">
        <f t="shared" si="7"/>
        <v>153.63</v>
      </c>
      <c r="AS101" s="54"/>
    </row>
    <row r="102" ht="15.75" customHeight="1">
      <c r="A102" s="24" t="str">
        <f t="shared" si="1"/>
        <v>ZeninYOUCK</v>
      </c>
      <c r="B102" s="25">
        <f t="shared" si="2"/>
        <v>100</v>
      </c>
      <c r="C102" s="41" t="s">
        <v>375</v>
      </c>
      <c r="D102" s="26" t="s">
        <v>376</v>
      </c>
      <c r="E102" s="24" t="s">
        <v>370</v>
      </c>
      <c r="F102" s="27" t="s">
        <v>207</v>
      </c>
      <c r="G102" s="28"/>
      <c r="H102" s="28">
        <f>IF(ISNA(vlookup($A102,Regional!$A$35:$I$87,9,FALSE)),0,(vlookup($A102,Regional!$A$35:$I$87,9,FALSE)))</f>
        <v>0</v>
      </c>
      <c r="I102" s="28"/>
      <c r="J102" s="29">
        <f>IF(ISNA(vlookup($A102,TT!$A$119:$H$178,8,FALSE)),0,(vlookup($A102,TT!$A$119:$H$178,8,FALSE)))</f>
        <v>19.11</v>
      </c>
      <c r="K102" s="29">
        <f>IF(ISNA(vlookup($A102,TT!$A$221:$H$280,8,FALSE)),0,(vlookup($A102,TT!$A$221:$H$280,8,FALSE)))</f>
        <v>0</v>
      </c>
      <c r="L102" s="29">
        <f>IF(ISNA(vlookup($A102,TT!$J$119:$Q$188,8,FALSE)),0,(vlookup($A102,TT!$J$119:$Q$188,8,FALSE)))</f>
        <v>0</v>
      </c>
      <c r="M102" s="29">
        <f>IF(ISNA(vlookup($A102,TT!$J$221:$Q$293,8,FALSE)),0,(vlookup($A102,TT!$J$221:$Q$293,8,FALSE)))</f>
        <v>0</v>
      </c>
      <c r="N102" s="30">
        <f>IF(ISNA(vlookup($A102,TT!$S$126:$Z$193,8,FALSE)),0,(vlookup($A102,TT!$S$126:$Z$193,8,FALSE)))</f>
        <v>54.71</v>
      </c>
      <c r="O102" s="30">
        <f>IF(ISNA(vlookup($A102,TT!$S$237:$Z$305,8,FALSE)),0,(vlookup($A102,TT!$S$237:$Z$305,8,FALSE)))</f>
        <v>74.53980163</v>
      </c>
      <c r="P102" s="32"/>
      <c r="Q102" s="32"/>
      <c r="R102" s="32"/>
      <c r="S102" s="32"/>
      <c r="T102" s="32"/>
      <c r="U102" s="32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34"/>
      <c r="AH102" s="48"/>
      <c r="AI102" s="48"/>
      <c r="AJ102" s="49"/>
      <c r="AK102" s="49"/>
      <c r="AL102" s="36"/>
      <c r="AM102" s="36"/>
      <c r="AN102" s="37">
        <f t="shared" si="3"/>
        <v>74.53980163</v>
      </c>
      <c r="AO102" s="38">
        <f t="shared" si="4"/>
        <v>54.71</v>
      </c>
      <c r="AP102" s="38">
        <f t="shared" si="5"/>
        <v>19.11</v>
      </c>
      <c r="AQ102" s="38">
        <f t="shared" si="6"/>
        <v>0</v>
      </c>
      <c r="AR102" s="97">
        <f t="shared" si="7"/>
        <v>148.3598016</v>
      </c>
      <c r="AS102" s="40"/>
    </row>
    <row r="103" ht="15.75" customHeight="1">
      <c r="A103" s="24" t="str">
        <f t="shared" si="1"/>
        <v>BrandonVAN SCHALM</v>
      </c>
      <c r="B103" s="25">
        <f t="shared" si="2"/>
        <v>101</v>
      </c>
      <c r="C103" s="41" t="s">
        <v>377</v>
      </c>
      <c r="D103" s="26" t="s">
        <v>378</v>
      </c>
      <c r="E103" s="24" t="s">
        <v>108</v>
      </c>
      <c r="F103" s="27" t="s">
        <v>207</v>
      </c>
      <c r="G103" s="28"/>
      <c r="H103" s="28">
        <f>IF(ISNA(vlookup($A103,Regional!$A$35:$I$87,9,FALSE)),0,(vlookup($A103,Regional!$A$35:$I$87,9,FALSE)))</f>
        <v>0</v>
      </c>
      <c r="I103" s="28"/>
      <c r="J103" s="29">
        <f>IF(ISNA(vlookup($A103,TT!$A$119:$H$178,8,FALSE)),0,(vlookup($A103,TT!$A$119:$H$178,8,FALSE)))</f>
        <v>70.07</v>
      </c>
      <c r="K103" s="29">
        <f>IF(ISNA(vlookup($A103,TT!$A$221:$H$280,8,FALSE)),0,(vlookup($A103,TT!$A$221:$H$280,8,FALSE)))</f>
        <v>33.35</v>
      </c>
      <c r="L103" s="29">
        <f>IF(ISNA(vlookup($A103,TT!$J$119:$Q$188,8,FALSE)),0,(vlookup($A103,TT!$J$119:$Q$188,8,FALSE)))</f>
        <v>0</v>
      </c>
      <c r="M103" s="29">
        <f>IF(ISNA(vlookup($A103,TT!$J$221:$Q$293,8,FALSE)),0,(vlookup($A103,TT!$J$221:$Q$293,8,FALSE)))</f>
        <v>29.46</v>
      </c>
      <c r="N103" s="30">
        <f>IF(ISNA(vlookup($A103,TT!$S$126:$Z$193,8,FALSE)),0,(vlookup($A103,TT!$S$126:$Z$193,8,FALSE)))</f>
        <v>0</v>
      </c>
      <c r="O103" s="30">
        <f>IF(ISNA(vlookup($A103,TT!$S$237:$Z$305,8,FALSE)),0,(vlookup($A103,TT!$S$237:$Z$305,8,FALSE)))</f>
        <v>13.18160014</v>
      </c>
      <c r="P103" s="32"/>
      <c r="Q103" s="32"/>
      <c r="R103" s="32"/>
      <c r="S103" s="32"/>
      <c r="T103" s="32"/>
      <c r="U103" s="32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34"/>
      <c r="AH103" s="48"/>
      <c r="AI103" s="48"/>
      <c r="AJ103" s="49"/>
      <c r="AK103" s="49"/>
      <c r="AL103" s="36"/>
      <c r="AM103" s="36"/>
      <c r="AN103" s="37">
        <f t="shared" si="3"/>
        <v>70.07</v>
      </c>
      <c r="AO103" s="38">
        <f t="shared" si="4"/>
        <v>33.35</v>
      </c>
      <c r="AP103" s="38">
        <f t="shared" si="5"/>
        <v>29.46</v>
      </c>
      <c r="AQ103" s="38">
        <f t="shared" si="6"/>
        <v>13.18160014</v>
      </c>
      <c r="AR103" s="97">
        <f t="shared" si="7"/>
        <v>146.0616001</v>
      </c>
      <c r="AS103" s="40"/>
    </row>
    <row r="104" ht="15.75" customHeight="1">
      <c r="A104" s="24" t="str">
        <f t="shared" si="1"/>
        <v>KaelSMYTH</v>
      </c>
      <c r="B104" s="25">
        <f t="shared" si="2"/>
        <v>102</v>
      </c>
      <c r="C104" s="41" t="s">
        <v>379</v>
      </c>
      <c r="D104" s="26" t="s">
        <v>380</v>
      </c>
      <c r="E104" s="24" t="s">
        <v>137</v>
      </c>
      <c r="F104" s="27" t="s">
        <v>381</v>
      </c>
      <c r="G104" s="28"/>
      <c r="H104" s="28">
        <f>IF(ISNA(vlookup($A104,Regional!$A$35:$I$87,9,FALSE)),0,(vlookup($A104,Regional!$A$35:$I$87,9,FALSE)))</f>
        <v>143.15</v>
      </c>
      <c r="I104" s="28"/>
      <c r="J104" s="29">
        <f>IF(ISNA(vlookup($A104,TT!$A$119:$H$178,8,FALSE)),0,(vlookup($A104,TT!$A$119:$H$178,8,FALSE)))</f>
        <v>0</v>
      </c>
      <c r="K104" s="29">
        <f>IF(ISNA(vlookup($A104,TT!$A$221:$H$280,8,FALSE)),0,(vlookup($A104,TT!$A$221:$H$280,8,FALSE)))</f>
        <v>0</v>
      </c>
      <c r="L104" s="29">
        <f>IF(ISNA(vlookup($A104,TT!$J$119:$Q$188,8,FALSE)),0,(vlookup($A104,TT!$J$119:$Q$188,8,FALSE)))</f>
        <v>0</v>
      </c>
      <c r="M104" s="29">
        <f>IF(ISNA(vlookup($A104,TT!$J$221:$Q$293,8,FALSE)),0,(vlookup($A104,TT!$J$221:$Q$293,8,FALSE)))</f>
        <v>0</v>
      </c>
      <c r="N104" s="30">
        <f>IF(ISNA(vlookup($A104,TT!$S$126:$Z$193,8,FALSE)),0,(vlookup($A104,TT!$S$126:$Z$193,8,FALSE)))</f>
        <v>0</v>
      </c>
      <c r="O104" s="30">
        <f>IF(ISNA(vlookup($A104,TT!$S$237:$Z$305,8,FALSE)),0,(vlookup($A104,TT!$S$237:$Z$305,8,FALSE)))</f>
        <v>0</v>
      </c>
      <c r="P104" s="32"/>
      <c r="Q104" s="32"/>
      <c r="R104" s="32"/>
      <c r="S104" s="32"/>
      <c r="T104" s="32"/>
      <c r="U104" s="32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34"/>
      <c r="AH104" s="48"/>
      <c r="AI104" s="48"/>
      <c r="AJ104" s="49"/>
      <c r="AK104" s="49"/>
      <c r="AL104" s="36"/>
      <c r="AM104" s="36"/>
      <c r="AN104" s="37">
        <f t="shared" si="3"/>
        <v>143.15</v>
      </c>
      <c r="AO104" s="38">
        <f t="shared" si="4"/>
        <v>0</v>
      </c>
      <c r="AP104" s="38">
        <f t="shared" si="5"/>
        <v>0</v>
      </c>
      <c r="AQ104" s="38">
        <f t="shared" si="6"/>
        <v>0</v>
      </c>
      <c r="AR104" s="97">
        <f t="shared" si="7"/>
        <v>143.15</v>
      </c>
      <c r="AS104" s="58"/>
    </row>
    <row r="105" ht="15.75" customHeight="1">
      <c r="A105" s="24" t="str">
        <f t="shared" si="1"/>
        <v>GarrettSTIRLING</v>
      </c>
      <c r="B105" s="25">
        <f t="shared" si="2"/>
        <v>103</v>
      </c>
      <c r="C105" s="41" t="s">
        <v>382</v>
      </c>
      <c r="D105" s="26" t="s">
        <v>383</v>
      </c>
      <c r="E105" s="24" t="s">
        <v>73</v>
      </c>
      <c r="F105" s="27" t="s">
        <v>207</v>
      </c>
      <c r="G105" s="28"/>
      <c r="H105" s="28">
        <f>IF(ISNA(vlookup($A105,Regional!$A$35:$I$87,9,FALSE)),0,(vlookup($A105,Regional!$A$35:$I$87,9,FALSE)))</f>
        <v>0</v>
      </c>
      <c r="I105" s="28"/>
      <c r="J105" s="29">
        <f>IF(ISNA(vlookup($A105,TT!$A$119:$H$178,8,FALSE)),0,(vlookup($A105,TT!$A$119:$H$178,8,FALSE)))</f>
        <v>20.33</v>
      </c>
      <c r="K105" s="29">
        <f>IF(ISNA(vlookup($A105,TT!$A$221:$H$280,8,FALSE)),0,(vlookup($A105,TT!$A$221:$H$280,8,FALSE)))</f>
        <v>29.46</v>
      </c>
      <c r="L105" s="29">
        <f>IF(ISNA(vlookup($A105,TT!$J$119:$Q$188,8,FALSE)),0,(vlookup($A105,TT!$J$119:$Q$188,8,FALSE)))</f>
        <v>17.96</v>
      </c>
      <c r="M105" s="29">
        <f>IF(ISNA(vlookup($A105,TT!$J$221:$Q$293,8,FALSE)),0,(vlookup($A105,TT!$J$221:$Q$293,8,FALSE)))</f>
        <v>65.86</v>
      </c>
      <c r="N105" s="30">
        <f>IF(ISNA(vlookup($A105,TT!$S$126:$Z$193,8,FALSE)),0,(vlookup($A105,TT!$S$126:$Z$193,8,FALSE)))</f>
        <v>0</v>
      </c>
      <c r="O105" s="30">
        <f>IF(ISNA(vlookup($A105,TT!$S$237:$Z$305,8,FALSE)),0,(vlookup($A105,TT!$S$237:$Z$305,8,FALSE)))</f>
        <v>0</v>
      </c>
      <c r="P105" s="32"/>
      <c r="Q105" s="32"/>
      <c r="R105" s="32"/>
      <c r="S105" s="32"/>
      <c r="T105" s="32"/>
      <c r="U105" s="32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34"/>
      <c r="AH105" s="48"/>
      <c r="AI105" s="48"/>
      <c r="AJ105" s="49"/>
      <c r="AK105" s="49"/>
      <c r="AL105" s="36"/>
      <c r="AM105" s="36"/>
      <c r="AN105" s="37">
        <f t="shared" si="3"/>
        <v>65.86</v>
      </c>
      <c r="AO105" s="38">
        <f t="shared" si="4"/>
        <v>29.46</v>
      </c>
      <c r="AP105" s="38">
        <f t="shared" si="5"/>
        <v>20.33</v>
      </c>
      <c r="AQ105" s="38">
        <f t="shared" si="6"/>
        <v>17.96</v>
      </c>
      <c r="AR105" s="97">
        <f t="shared" si="7"/>
        <v>133.61</v>
      </c>
      <c r="AS105" s="40"/>
    </row>
    <row r="106" ht="15.75" customHeight="1">
      <c r="A106" s="24" t="str">
        <f t="shared" si="1"/>
        <v>LevMARTIN</v>
      </c>
      <c r="B106" s="25">
        <f t="shared" si="2"/>
        <v>104</v>
      </c>
      <c r="C106" s="41" t="s">
        <v>384</v>
      </c>
      <c r="D106" s="26" t="s">
        <v>298</v>
      </c>
      <c r="E106" s="24" t="s">
        <v>73</v>
      </c>
      <c r="F106" s="27" t="s">
        <v>223</v>
      </c>
      <c r="G106" s="28"/>
      <c r="H106" s="28">
        <f>IF(ISNA(vlookup($A106,Regional!$A$35:$I$87,9,FALSE)),0,(vlookup($A106,Regional!$A$35:$I$87,9,FALSE)))</f>
        <v>0</v>
      </c>
      <c r="I106" s="28"/>
      <c r="J106" s="29">
        <f>IF(ISNA(vlookup($A106,TT!$A$119:$H$178,8,FALSE)),0,(vlookup($A106,TT!$A$119:$H$178,8,FALSE)))</f>
        <v>0</v>
      </c>
      <c r="K106" s="29">
        <f>IF(ISNA(vlookup($A106,TT!$A$221:$H$280,8,FALSE)),0,(vlookup($A106,TT!$A$221:$H$280,8,FALSE)))</f>
        <v>0</v>
      </c>
      <c r="L106" s="29">
        <f>IF(ISNA(vlookup($A106,TT!$J$119:$Q$188,8,FALSE)),0,(vlookup($A106,TT!$J$119:$Q$188,8,FALSE)))</f>
        <v>54.71</v>
      </c>
      <c r="M106" s="29">
        <f>IF(ISNA(vlookup($A106,TT!$J$221:$Q$293,8,FALSE)),0,(vlookup($A106,TT!$J$221:$Q$293,8,FALSE)))</f>
        <v>74.54</v>
      </c>
      <c r="N106" s="30">
        <f>IF(ISNA(vlookup($A106,TT!$S$126:$Z$193,8,FALSE)),0,(vlookup($A106,TT!$S$126:$Z$193,8,FALSE)))</f>
        <v>0</v>
      </c>
      <c r="O106" s="30">
        <f>IF(ISNA(vlookup($A106,TT!$S$237:$Z$305,8,FALSE)),0,(vlookup($A106,TT!$S$237:$Z$305,8,FALSE)))</f>
        <v>0</v>
      </c>
      <c r="P106" s="32"/>
      <c r="Q106" s="32"/>
      <c r="R106" s="32"/>
      <c r="S106" s="32"/>
      <c r="T106" s="32"/>
      <c r="U106" s="32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34"/>
      <c r="AH106" s="48"/>
      <c r="AI106" s="48"/>
      <c r="AJ106" s="49"/>
      <c r="AK106" s="49"/>
      <c r="AL106" s="36"/>
      <c r="AM106" s="36"/>
      <c r="AN106" s="37">
        <f t="shared" si="3"/>
        <v>74.54</v>
      </c>
      <c r="AO106" s="38">
        <f t="shared" si="4"/>
        <v>54.71</v>
      </c>
      <c r="AP106" s="38">
        <f t="shared" si="5"/>
        <v>0</v>
      </c>
      <c r="AQ106" s="38">
        <f t="shared" si="6"/>
        <v>0</v>
      </c>
      <c r="AR106" s="97">
        <f t="shared" si="7"/>
        <v>129.25</v>
      </c>
      <c r="AS106" s="40"/>
    </row>
    <row r="107" ht="15.75" customHeight="1">
      <c r="A107" s="24" t="str">
        <f t="shared" si="1"/>
        <v>BenGold</v>
      </c>
      <c r="B107" s="25">
        <f t="shared" si="2"/>
        <v>105</v>
      </c>
      <c r="C107" s="41" t="s">
        <v>200</v>
      </c>
      <c r="D107" s="26" t="s">
        <v>385</v>
      </c>
      <c r="E107" s="24" t="s">
        <v>76</v>
      </c>
      <c r="F107" s="27" t="s">
        <v>207</v>
      </c>
      <c r="G107" s="28"/>
      <c r="H107" s="28">
        <f>IF(ISNA(vlookup($A107,Regional!$A$35:$I$87,9,FALSE)),0,(vlookup($A107,Regional!$A$35:$I$87,9,FALSE)))</f>
        <v>0</v>
      </c>
      <c r="I107" s="28"/>
      <c r="J107" s="29">
        <f>IF(ISNA(vlookup($A107,TT!$A$119:$H$178,8,FALSE)),0,(vlookup($A107,TT!$A$119:$H$178,8,FALSE)))</f>
        <v>0</v>
      </c>
      <c r="K107" s="29">
        <f>IF(ISNA(vlookup($A107,TT!$A$221:$H$280,8,FALSE)),0,(vlookup($A107,TT!$A$221:$H$280,8,FALSE)))</f>
        <v>0</v>
      </c>
      <c r="L107" s="29">
        <f>IF(ISNA(vlookup($A107,TT!$J$119:$Q$188,8,FALSE)),0,(vlookup($A107,TT!$J$119:$Q$188,8,FALSE)))</f>
        <v>0</v>
      </c>
      <c r="M107" s="29">
        <f>IF(ISNA(vlookup($A107,TT!$J$221:$Q$293,8,FALSE)),0,(vlookup($A107,TT!$J$221:$Q$293,8,FALSE)))</f>
        <v>0</v>
      </c>
      <c r="N107" s="30">
        <f>IF(ISNA(vlookup($A107,TT!$S$126:$Z$193,8,FALSE)),0,(vlookup($A107,TT!$S$126:$Z$193,8,FALSE)))</f>
        <v>51.42</v>
      </c>
      <c r="O107" s="30">
        <f>IF(ISNA(vlookup($A107,TT!$S$237:$Z$305,8,FALSE)),0,(vlookup($A107,TT!$S$237:$Z$305,8,FALSE)))</f>
        <v>70.06741353</v>
      </c>
      <c r="P107" s="32"/>
      <c r="Q107" s="32"/>
      <c r="R107" s="32"/>
      <c r="S107" s="32"/>
      <c r="T107" s="32"/>
      <c r="U107" s="32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34"/>
      <c r="AH107" s="48"/>
      <c r="AI107" s="48"/>
      <c r="AJ107" s="49"/>
      <c r="AK107" s="49"/>
      <c r="AL107" s="36"/>
      <c r="AM107" s="36"/>
      <c r="AN107" s="37">
        <f t="shared" si="3"/>
        <v>70.06741353</v>
      </c>
      <c r="AO107" s="38">
        <f t="shared" si="4"/>
        <v>51.42</v>
      </c>
      <c r="AP107" s="38">
        <f t="shared" si="5"/>
        <v>0</v>
      </c>
      <c r="AQ107" s="38">
        <f t="shared" si="6"/>
        <v>0</v>
      </c>
      <c r="AR107" s="97">
        <f t="shared" si="7"/>
        <v>121.4874135</v>
      </c>
      <c r="AS107" s="40"/>
    </row>
    <row r="108" ht="15.75" customHeight="1">
      <c r="A108" s="24" t="str">
        <f t="shared" si="1"/>
        <v>BenSCOTT</v>
      </c>
      <c r="B108" s="25">
        <f t="shared" si="2"/>
        <v>106</v>
      </c>
      <c r="C108" s="41" t="s">
        <v>200</v>
      </c>
      <c r="D108" s="41" t="s">
        <v>386</v>
      </c>
      <c r="E108" s="24" t="s">
        <v>137</v>
      </c>
      <c r="F108" s="27" t="s">
        <v>327</v>
      </c>
      <c r="G108" s="28"/>
      <c r="H108" s="28">
        <f>IF(ISNA(vlookup($A108,Regional!$A$35:$I$87,9,FALSE)),0,(vlookup($A108,Regional!$A$35:$I$87,9,FALSE)))</f>
        <v>121.16</v>
      </c>
      <c r="I108" s="28"/>
      <c r="J108" s="29">
        <f>IF(ISNA(vlookup($A108,TT!$A$119:$H$178,8,FALSE)),0,(vlookup($A108,TT!$A$119:$H$178,8,FALSE)))</f>
        <v>0</v>
      </c>
      <c r="K108" s="29">
        <f>IF(ISNA(vlookup($A108,TT!$A$221:$H$280,8,FALSE)),0,(vlookup($A108,TT!$A$221:$H$280,8,FALSE)))</f>
        <v>0</v>
      </c>
      <c r="L108" s="29">
        <f>IF(ISNA(vlookup($A108,TT!$J$119:$Q$188,8,FALSE)),0,(vlookup($A108,TT!$J$119:$Q$188,8,FALSE)))</f>
        <v>0</v>
      </c>
      <c r="M108" s="29">
        <f>IF(ISNA(vlookup($A108,TT!$J$221:$Q$293,8,FALSE)),0,(vlookup($A108,TT!$J$221:$Q$293,8,FALSE)))</f>
        <v>0</v>
      </c>
      <c r="N108" s="30">
        <f>IF(ISNA(vlookup($A108,TT!$S$126:$Z$193,8,FALSE)),0,(vlookup($A108,TT!$S$126:$Z$193,8,FALSE)))</f>
        <v>0</v>
      </c>
      <c r="O108" s="30">
        <f>IF(ISNA(vlookup($A108,TT!$S$237:$Z$305,8,FALSE)),0,(vlookup($A108,TT!$S$237:$Z$305,8,FALSE)))</f>
        <v>0</v>
      </c>
      <c r="P108" s="42"/>
      <c r="Q108" s="42"/>
      <c r="R108" s="42"/>
      <c r="S108" s="42"/>
      <c r="T108" s="42"/>
      <c r="U108" s="42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4"/>
      <c r="AH108" s="44"/>
      <c r="AI108" s="44"/>
      <c r="AJ108" s="50"/>
      <c r="AK108" s="50"/>
      <c r="AL108" s="36"/>
      <c r="AM108" s="36"/>
      <c r="AN108" s="37">
        <f t="shared" si="3"/>
        <v>121.16</v>
      </c>
      <c r="AO108" s="38">
        <f t="shared" si="4"/>
        <v>0</v>
      </c>
      <c r="AP108" s="38">
        <f t="shared" si="5"/>
        <v>0</v>
      </c>
      <c r="AQ108" s="38">
        <f t="shared" si="6"/>
        <v>0</v>
      </c>
      <c r="AR108" s="97">
        <f t="shared" si="7"/>
        <v>121.16</v>
      </c>
      <c r="AS108" s="40"/>
    </row>
    <row r="109" ht="15.75" customHeight="1">
      <c r="A109" s="24" t="str">
        <f t="shared" si="1"/>
        <v>ConnorKIMMINS</v>
      </c>
      <c r="B109" s="25">
        <f t="shared" si="2"/>
        <v>107</v>
      </c>
      <c r="C109" s="41" t="s">
        <v>274</v>
      </c>
      <c r="D109" s="26" t="s">
        <v>387</v>
      </c>
      <c r="E109" s="24" t="s">
        <v>76</v>
      </c>
      <c r="F109" s="27" t="s">
        <v>223</v>
      </c>
      <c r="G109" s="28"/>
      <c r="H109" s="28">
        <f>IF(ISNA(vlookup($A109,Regional!$A$35:$I$87,9,FALSE)),0,(vlookup($A109,Regional!$A$35:$I$87,9,FALSE)))</f>
        <v>0</v>
      </c>
      <c r="I109" s="28"/>
      <c r="J109" s="29">
        <f>IF(ISNA(vlookup($A109,TT!$A$119:$H$178,8,FALSE)),0,(vlookup($A109,TT!$A$119:$H$178,8,FALSE)))</f>
        <v>89.74</v>
      </c>
      <c r="K109" s="29">
        <f>IF(ISNA(vlookup($A109,TT!$A$221:$H$280,8,FALSE)),0,(vlookup($A109,TT!$A$221:$H$280,8,FALSE)))</f>
        <v>20.33</v>
      </c>
      <c r="L109" s="29">
        <f>IF(ISNA(vlookup($A109,TT!$J$119:$Q$188,8,FALSE)),0,(vlookup($A109,TT!$J$119:$Q$188,8,FALSE)))</f>
        <v>0</v>
      </c>
      <c r="M109" s="29">
        <f>IF(ISNA(vlookup($A109,TT!$J$221:$Q$293,8,FALSE)),0,(vlookup($A109,TT!$J$221:$Q$293,8,FALSE)))</f>
        <v>0</v>
      </c>
      <c r="N109" s="30">
        <f>IF(ISNA(vlookup($A109,TT!$S$126:$Z$193,8,FALSE)),0,(vlookup($A109,TT!$S$126:$Z$193,8,FALSE)))</f>
        <v>0</v>
      </c>
      <c r="O109" s="30">
        <f>IF(ISNA(vlookup($A109,TT!$S$237:$Z$305,8,FALSE)),0,(vlookup($A109,TT!$S$237:$Z$305,8,FALSE)))</f>
        <v>0</v>
      </c>
      <c r="P109" s="32"/>
      <c r="Q109" s="32"/>
      <c r="R109" s="32"/>
      <c r="S109" s="32"/>
      <c r="T109" s="32"/>
      <c r="U109" s="32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34"/>
      <c r="AH109" s="48"/>
      <c r="AI109" s="48"/>
      <c r="AJ109" s="49"/>
      <c r="AK109" s="49"/>
      <c r="AL109" s="36"/>
      <c r="AM109" s="36"/>
      <c r="AN109" s="37">
        <f t="shared" si="3"/>
        <v>89.74</v>
      </c>
      <c r="AO109" s="38">
        <f t="shared" si="4"/>
        <v>20.33</v>
      </c>
      <c r="AP109" s="38">
        <f t="shared" si="5"/>
        <v>0</v>
      </c>
      <c r="AQ109" s="38">
        <f t="shared" si="6"/>
        <v>0</v>
      </c>
      <c r="AR109" s="97">
        <f t="shared" si="7"/>
        <v>110.07</v>
      </c>
      <c r="AS109" s="40"/>
    </row>
    <row r="110" ht="15.75" customHeight="1">
      <c r="A110" s="24" t="str">
        <f t="shared" si="1"/>
        <v>CalebSCOTT</v>
      </c>
      <c r="B110" s="25">
        <f t="shared" si="2"/>
        <v>108</v>
      </c>
      <c r="C110" s="41" t="s">
        <v>232</v>
      </c>
      <c r="D110" s="26" t="s">
        <v>386</v>
      </c>
      <c r="E110" s="24" t="s">
        <v>137</v>
      </c>
      <c r="F110" s="27" t="s">
        <v>381</v>
      </c>
      <c r="G110" s="28"/>
      <c r="H110" s="28">
        <f>IF(ISNA(vlookup($A110,Regional!$A$35:$I$87,9,FALSE)),0,(vlookup($A110,Regional!$A$35:$I$87,9,FALSE)))</f>
        <v>102.55</v>
      </c>
      <c r="I110" s="28"/>
      <c r="J110" s="29">
        <f>IF(ISNA(vlookup($A110,TT!$A$119:$H$178,8,FALSE)),0,(vlookup($A110,TT!$A$119:$H$178,8,FALSE)))</f>
        <v>0</v>
      </c>
      <c r="K110" s="29">
        <f>IF(ISNA(vlookup($A110,TT!$A$221:$H$280,8,FALSE)),0,(vlookup($A110,TT!$A$221:$H$280,8,FALSE)))</f>
        <v>0</v>
      </c>
      <c r="L110" s="29">
        <f>IF(ISNA(vlookup($A110,TT!$J$119:$Q$188,8,FALSE)),0,(vlookup($A110,TT!$J$119:$Q$188,8,FALSE)))</f>
        <v>0</v>
      </c>
      <c r="M110" s="29">
        <f>IF(ISNA(vlookup($A110,TT!$J$221:$Q$293,8,FALSE)),0,(vlookup($A110,TT!$J$221:$Q$293,8,FALSE)))</f>
        <v>0</v>
      </c>
      <c r="N110" s="30">
        <f>IF(ISNA(vlookup($A110,TT!$S$126:$Z$193,8,FALSE)),0,(vlookup($A110,TT!$S$126:$Z$193,8,FALSE)))</f>
        <v>0</v>
      </c>
      <c r="O110" s="30">
        <f>IF(ISNA(vlookup($A110,TT!$S$237:$Z$305,8,FALSE)),0,(vlookup($A110,TT!$S$237:$Z$305,8,FALSE)))</f>
        <v>0</v>
      </c>
      <c r="P110" s="32"/>
      <c r="Q110" s="32"/>
      <c r="R110" s="32"/>
      <c r="S110" s="32"/>
      <c r="T110" s="32"/>
      <c r="U110" s="32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34"/>
      <c r="AH110" s="48"/>
      <c r="AI110" s="48"/>
      <c r="AJ110" s="49"/>
      <c r="AK110" s="49"/>
      <c r="AL110" s="36"/>
      <c r="AM110" s="36"/>
      <c r="AN110" s="37">
        <f t="shared" si="3"/>
        <v>102.55</v>
      </c>
      <c r="AO110" s="38">
        <f t="shared" si="4"/>
        <v>0</v>
      </c>
      <c r="AP110" s="38">
        <f t="shared" si="5"/>
        <v>0</v>
      </c>
      <c r="AQ110" s="38">
        <f t="shared" si="6"/>
        <v>0</v>
      </c>
      <c r="AR110" s="97">
        <f t="shared" si="7"/>
        <v>102.55</v>
      </c>
      <c r="AS110" s="40"/>
    </row>
    <row r="111" ht="15.75" customHeight="1">
      <c r="A111" s="24" t="str">
        <f t="shared" si="1"/>
        <v>FinleyHAYES</v>
      </c>
      <c r="B111" s="25">
        <f t="shared" si="2"/>
        <v>109</v>
      </c>
      <c r="C111" s="41" t="s">
        <v>388</v>
      </c>
      <c r="D111" s="26" t="s">
        <v>295</v>
      </c>
      <c r="E111" s="24" t="s">
        <v>124</v>
      </c>
      <c r="F111" s="27" t="s">
        <v>207</v>
      </c>
      <c r="G111" s="28"/>
      <c r="H111" s="28">
        <f>IF(ISNA(vlookup($A111,Regional!$A$35:$I$87,9,FALSE)),0,(vlookup($A111,Regional!$A$35:$I$87,9,FALSE)))</f>
        <v>0</v>
      </c>
      <c r="I111" s="28"/>
      <c r="J111" s="29">
        <f>IF(ISNA(vlookup($A111,TT!$A$119:$H$178,8,FALSE)),0,(vlookup($A111,TT!$A$119:$H$178,8,FALSE)))</f>
        <v>0</v>
      </c>
      <c r="K111" s="29">
        <f>IF(ISNA(vlookup($A111,TT!$A$221:$H$280,8,FALSE)),0,(vlookup($A111,TT!$A$221:$H$280,8,FALSE)))</f>
        <v>0</v>
      </c>
      <c r="L111" s="29">
        <f>IF(ISNA(vlookup($A111,TT!$J$119:$Q$188,8,FALSE)),0,(vlookup($A111,TT!$J$119:$Q$188,8,FALSE)))</f>
        <v>40.15</v>
      </c>
      <c r="M111" s="29">
        <f>IF(ISNA(vlookup($A111,TT!$J$221:$Q$293,8,FALSE)),0,(vlookup($A111,TT!$J$221:$Q$293,8,FALSE)))</f>
        <v>21.62</v>
      </c>
      <c r="N111" s="30">
        <f>IF(ISNA(vlookup($A111,TT!$S$126:$Z$193,8,FALSE)),0,(vlookup($A111,TT!$S$126:$Z$193,8,FALSE)))</f>
        <v>29.46</v>
      </c>
      <c r="O111" s="30">
        <f>IF(ISNA(vlookup($A111,TT!$S$237:$Z$305,8,FALSE)),0,(vlookup($A111,TT!$S$237:$Z$305,8,FALSE)))</f>
        <v>10.94842617</v>
      </c>
      <c r="P111" s="32"/>
      <c r="Q111" s="32"/>
      <c r="R111" s="32"/>
      <c r="S111" s="32"/>
      <c r="T111" s="32"/>
      <c r="U111" s="32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34"/>
      <c r="AH111" s="48"/>
      <c r="AI111" s="48"/>
      <c r="AJ111" s="49"/>
      <c r="AK111" s="49"/>
      <c r="AL111" s="36"/>
      <c r="AM111" s="36"/>
      <c r="AN111" s="37">
        <f t="shared" si="3"/>
        <v>40.15</v>
      </c>
      <c r="AO111" s="38">
        <f t="shared" si="4"/>
        <v>29.46</v>
      </c>
      <c r="AP111" s="38">
        <f t="shared" si="5"/>
        <v>21.62</v>
      </c>
      <c r="AQ111" s="38">
        <f t="shared" si="6"/>
        <v>10.94842617</v>
      </c>
      <c r="AR111" s="97">
        <f t="shared" si="7"/>
        <v>102.1784262</v>
      </c>
      <c r="AS111" s="58"/>
    </row>
    <row r="112" ht="15.75" customHeight="1">
      <c r="A112" s="24" t="str">
        <f t="shared" si="1"/>
        <v>OliverHELVOIGT</v>
      </c>
      <c r="B112" s="25">
        <f t="shared" si="2"/>
        <v>110</v>
      </c>
      <c r="C112" s="41" t="s">
        <v>222</v>
      </c>
      <c r="D112" s="26" t="s">
        <v>110</v>
      </c>
      <c r="E112" s="24" t="s">
        <v>137</v>
      </c>
      <c r="F112" s="27" t="s">
        <v>212</v>
      </c>
      <c r="G112" s="28"/>
      <c r="H112" s="28">
        <f>IF(ISNA(vlookup($A112,Regional!$A$35:$I$87,9,FALSE)),0,(vlookup($A112,Regional!$A$35:$I$87,9,FALSE)))</f>
        <v>0</v>
      </c>
      <c r="I112" s="28"/>
      <c r="J112" s="29">
        <f>IF(ISNA(vlookup($A112,TT!$A$119:$H$178,8,FALSE)),0,(vlookup($A112,TT!$A$119:$H$178,8,FALSE)))</f>
        <v>33.35</v>
      </c>
      <c r="K112" s="29">
        <f>IF(ISNA(vlookup($A112,TT!$A$221:$H$280,8,FALSE)),0,(vlookup($A112,TT!$A$221:$H$280,8,FALSE)))</f>
        <v>16.88</v>
      </c>
      <c r="L112" s="29">
        <f>IF(ISNA(vlookup($A112,TT!$J$119:$Q$188,8,FALSE)),0,(vlookup($A112,TT!$J$119:$Q$188,8,FALSE)))</f>
        <v>0</v>
      </c>
      <c r="M112" s="29">
        <f>IF(ISNA(vlookup($A112,TT!$J$221:$Q$293,8,FALSE)),0,(vlookup($A112,TT!$J$221:$Q$293,8,FALSE)))</f>
        <v>27.7</v>
      </c>
      <c r="N112" s="30">
        <f>IF(ISNA(vlookup($A112,TT!$S$126:$Z$193,8,FALSE)),0,(vlookup($A112,TT!$S$126:$Z$193,8,FALSE)))</f>
        <v>0</v>
      </c>
      <c r="O112" s="30">
        <f>IF(ISNA(vlookup($A112,TT!$S$237:$Z$305,8,FALSE)),0,(vlookup($A112,TT!$S$237:$Z$305,8,FALSE)))</f>
        <v>23.00474645</v>
      </c>
      <c r="P112" s="32"/>
      <c r="Q112" s="32"/>
      <c r="R112" s="32"/>
      <c r="S112" s="32"/>
      <c r="T112" s="32"/>
      <c r="U112" s="32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34"/>
      <c r="AH112" s="48"/>
      <c r="AI112" s="48"/>
      <c r="AJ112" s="49"/>
      <c r="AK112" s="49"/>
      <c r="AL112" s="36"/>
      <c r="AM112" s="36"/>
      <c r="AN112" s="37">
        <f t="shared" si="3"/>
        <v>33.35</v>
      </c>
      <c r="AO112" s="38">
        <f t="shared" si="4"/>
        <v>27.7</v>
      </c>
      <c r="AP112" s="38">
        <f t="shared" si="5"/>
        <v>23.00474645</v>
      </c>
      <c r="AQ112" s="38">
        <f t="shared" si="6"/>
        <v>16.88</v>
      </c>
      <c r="AR112" s="97">
        <f t="shared" si="7"/>
        <v>100.9347465</v>
      </c>
      <c r="AS112" s="40"/>
    </row>
    <row r="113" ht="15.75" customHeight="1">
      <c r="A113" s="24" t="str">
        <f t="shared" si="1"/>
        <v>LeeJORDAN</v>
      </c>
      <c r="B113" s="25">
        <f t="shared" si="2"/>
        <v>111</v>
      </c>
      <c r="C113" s="41" t="s">
        <v>389</v>
      </c>
      <c r="D113" s="26" t="s">
        <v>334</v>
      </c>
      <c r="E113" s="24" t="s">
        <v>301</v>
      </c>
      <c r="F113" s="27" t="s">
        <v>223</v>
      </c>
      <c r="G113" s="28"/>
      <c r="H113" s="28">
        <f>IF(ISNA(vlookup($A113,Regional!$A$35:$I$87,9,FALSE)),0,(vlookup($A113,Regional!$A$35:$I$87,9,FALSE)))</f>
        <v>0</v>
      </c>
      <c r="I113" s="28"/>
      <c r="J113" s="29">
        <f>IF(ISNA(vlookup($A113,TT!$A$119:$H$178,8,FALSE)),0,(vlookup($A113,TT!$A$119:$H$178,8,FALSE)))</f>
        <v>17.96</v>
      </c>
      <c r="K113" s="29">
        <f>IF(ISNA(vlookup($A113,TT!$A$221:$H$280,8,FALSE)),0,(vlookup($A113,TT!$A$221:$H$280,8,FALSE)))</f>
        <v>21.62</v>
      </c>
      <c r="L113" s="29">
        <f>IF(ISNA(vlookup($A113,TT!$J$119:$Q$188,8,FALSE)),0,(vlookup($A113,TT!$J$119:$Q$188,8,FALSE)))</f>
        <v>0</v>
      </c>
      <c r="M113" s="29">
        <f>IF(ISNA(vlookup($A113,TT!$J$221:$Q$293,8,FALSE)),0,(vlookup($A113,TT!$J$221:$Q$293,8,FALSE)))</f>
        <v>0</v>
      </c>
      <c r="N113" s="30">
        <f>IF(ISNA(vlookup($A113,TT!$S$126:$Z$193,8,FALSE)),0,(vlookup($A113,TT!$S$126:$Z$193,8,FALSE)))</f>
        <v>20.33</v>
      </c>
      <c r="O113" s="30">
        <f>IF(ISNA(vlookup($A113,TT!$S$237:$Z$305,8,FALSE)),0,(vlookup($A113,TT!$S$237:$Z$305,8,FALSE)))</f>
        <v>35.47500586</v>
      </c>
      <c r="P113" s="32"/>
      <c r="Q113" s="32"/>
      <c r="R113" s="32"/>
      <c r="S113" s="32"/>
      <c r="T113" s="32"/>
      <c r="U113" s="32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34"/>
      <c r="AH113" s="48"/>
      <c r="AI113" s="48"/>
      <c r="AJ113" s="49"/>
      <c r="AK113" s="49"/>
      <c r="AL113" s="36"/>
      <c r="AM113" s="36"/>
      <c r="AN113" s="37">
        <f t="shared" si="3"/>
        <v>35.47500586</v>
      </c>
      <c r="AO113" s="38">
        <f t="shared" si="4"/>
        <v>21.62</v>
      </c>
      <c r="AP113" s="38">
        <f t="shared" si="5"/>
        <v>20.33</v>
      </c>
      <c r="AQ113" s="38">
        <f t="shared" si="6"/>
        <v>17.96</v>
      </c>
      <c r="AR113" s="97">
        <f t="shared" si="7"/>
        <v>95.38500586</v>
      </c>
      <c r="AS113" s="40"/>
    </row>
    <row r="114" ht="15.75" customHeight="1">
      <c r="A114" s="24" t="str">
        <f t="shared" si="1"/>
        <v>RaleighYEO</v>
      </c>
      <c r="B114" s="25">
        <f t="shared" si="2"/>
        <v>112</v>
      </c>
      <c r="C114" s="41" t="s">
        <v>390</v>
      </c>
      <c r="D114" s="26" t="s">
        <v>391</v>
      </c>
      <c r="E114" s="24" t="s">
        <v>73</v>
      </c>
      <c r="F114" s="27" t="s">
        <v>207</v>
      </c>
      <c r="G114" s="28"/>
      <c r="H114" s="28">
        <f>IF(ISNA(vlookup($A114,Regional!$A$35:$I$87,9,FALSE)),0,(vlookup($A114,Regional!$A$35:$I$87,9,FALSE)))</f>
        <v>0</v>
      </c>
      <c r="I114" s="28"/>
      <c r="J114" s="29">
        <f>IF(ISNA(vlookup($A114,TT!$A$119:$H$178,8,FALSE)),0,(vlookup($A114,TT!$A$119:$H$178,8,FALSE)))</f>
        <v>0</v>
      </c>
      <c r="K114" s="29">
        <f>IF(ISNA(vlookup($A114,TT!$A$221:$H$280,8,FALSE)),0,(vlookup($A114,TT!$A$221:$H$280,8,FALSE)))</f>
        <v>0</v>
      </c>
      <c r="L114" s="29">
        <f>IF(ISNA(vlookup($A114,TT!$J$119:$Q$188,8,FALSE)),0,(vlookup($A114,TT!$J$119:$Q$188,8,FALSE)))</f>
        <v>42.71</v>
      </c>
      <c r="M114" s="29">
        <f>IF(ISNA(vlookup($A114,TT!$J$221:$Q$293,8,FALSE)),0,(vlookup($A114,TT!$J$221:$Q$293,8,FALSE)))</f>
        <v>48.34</v>
      </c>
      <c r="N114" s="30">
        <f>IF(ISNA(vlookup($A114,TT!$S$126:$Z$193,8,FALSE)),0,(vlookup($A114,TT!$S$126:$Z$193,8,FALSE)))</f>
        <v>0</v>
      </c>
      <c r="O114" s="30">
        <f>IF(ISNA(vlookup($A114,TT!$S$237:$Z$305,8,FALSE)),0,(vlookup($A114,TT!$S$237:$Z$305,8,FALSE)))</f>
        <v>0</v>
      </c>
      <c r="P114" s="32"/>
      <c r="Q114" s="32"/>
      <c r="R114" s="32"/>
      <c r="S114" s="32"/>
      <c r="T114" s="32"/>
      <c r="U114" s="32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34"/>
      <c r="AH114" s="48"/>
      <c r="AI114" s="48"/>
      <c r="AJ114" s="49"/>
      <c r="AK114" s="49"/>
      <c r="AL114" s="36"/>
      <c r="AM114" s="36"/>
      <c r="AN114" s="37">
        <f t="shared" si="3"/>
        <v>48.34</v>
      </c>
      <c r="AO114" s="38">
        <f t="shared" si="4"/>
        <v>42.71</v>
      </c>
      <c r="AP114" s="38">
        <f t="shared" si="5"/>
        <v>0</v>
      </c>
      <c r="AQ114" s="38">
        <f t="shared" si="6"/>
        <v>0</v>
      </c>
      <c r="AR114" s="97">
        <f t="shared" si="7"/>
        <v>91.05</v>
      </c>
      <c r="AS114" s="58"/>
    </row>
    <row r="115" ht="15.75" customHeight="1">
      <c r="A115" s="24" t="str">
        <f t="shared" si="1"/>
        <v>JackTHOMPSON</v>
      </c>
      <c r="B115" s="25">
        <f t="shared" si="2"/>
        <v>113</v>
      </c>
      <c r="C115" s="41" t="s">
        <v>282</v>
      </c>
      <c r="D115" s="26" t="s">
        <v>392</v>
      </c>
      <c r="E115" s="24" t="s">
        <v>301</v>
      </c>
      <c r="F115" s="27" t="s">
        <v>207</v>
      </c>
      <c r="G115" s="28"/>
      <c r="H115" s="28">
        <f>IF(ISNA(vlookup($A115,Regional!$A$35:$I$87,9,FALSE)),0,(vlookup($A115,Regional!$A$35:$I$87,9,FALSE)))</f>
        <v>0</v>
      </c>
      <c r="I115" s="28"/>
      <c r="J115" s="29">
        <f>IF(ISNA(vlookup($A115,TT!$A$119:$H$178,8,FALSE)),0,(vlookup($A115,TT!$A$119:$H$178,8,FALSE)))</f>
        <v>45.44</v>
      </c>
      <c r="K115" s="29">
        <f>IF(ISNA(vlookup($A115,TT!$A$221:$H$280,8,FALSE)),0,(vlookup($A115,TT!$A$221:$H$280,8,FALSE)))</f>
        <v>42.71</v>
      </c>
      <c r="L115" s="29">
        <f>IF(ISNA(vlookup($A115,TT!$J$119:$Q$188,8,FALSE)),0,(vlookup($A115,TT!$J$119:$Q$188,8,FALSE)))</f>
        <v>0</v>
      </c>
      <c r="M115" s="29">
        <f>IF(ISNA(vlookup($A115,TT!$J$221:$Q$293,8,FALSE)),0,(vlookup($A115,TT!$J$221:$Q$293,8,FALSE)))</f>
        <v>0</v>
      </c>
      <c r="N115" s="30">
        <f>IF(ISNA(vlookup($A115,TT!$S$126:$Z$193,8,FALSE)),0,(vlookup($A115,TT!$S$126:$Z$193,8,FALSE)))</f>
        <v>0</v>
      </c>
      <c r="O115" s="30">
        <f>IF(ISNA(vlookup($A115,TT!$S$237:$Z$305,8,FALSE)),0,(vlookup($A115,TT!$S$237:$Z$305,8,FALSE)))</f>
        <v>0</v>
      </c>
      <c r="P115" s="32"/>
      <c r="Q115" s="32"/>
      <c r="R115" s="32"/>
      <c r="S115" s="32"/>
      <c r="T115" s="32"/>
      <c r="U115" s="32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34"/>
      <c r="AH115" s="48"/>
      <c r="AI115" s="48"/>
      <c r="AJ115" s="49"/>
      <c r="AK115" s="49"/>
      <c r="AL115" s="36"/>
      <c r="AM115" s="36"/>
      <c r="AN115" s="37">
        <f t="shared" si="3"/>
        <v>45.44</v>
      </c>
      <c r="AO115" s="38">
        <f t="shared" si="4"/>
        <v>42.71</v>
      </c>
      <c r="AP115" s="38">
        <f t="shared" si="5"/>
        <v>0</v>
      </c>
      <c r="AQ115" s="38">
        <f t="shared" si="6"/>
        <v>0</v>
      </c>
      <c r="AR115" s="97">
        <f t="shared" si="7"/>
        <v>88.15</v>
      </c>
      <c r="AS115" s="58"/>
    </row>
    <row r="116" ht="15.75" customHeight="1">
      <c r="A116" s="24" t="str">
        <f t="shared" si="1"/>
        <v>WillemREIJERS</v>
      </c>
      <c r="B116" s="25">
        <f t="shared" si="2"/>
        <v>114</v>
      </c>
      <c r="C116" s="41" t="s">
        <v>393</v>
      </c>
      <c r="D116" s="26" t="s">
        <v>394</v>
      </c>
      <c r="E116" s="24" t="s">
        <v>137</v>
      </c>
      <c r="F116" s="27" t="s">
        <v>381</v>
      </c>
      <c r="G116" s="28"/>
      <c r="H116" s="28">
        <f>IF(ISNA(vlookup($A116,Regional!$A$35:$I$87,9,FALSE)),0,(vlookup($A116,Regional!$A$35:$I$87,9,FALSE)))</f>
        <v>79.86</v>
      </c>
      <c r="I116" s="28"/>
      <c r="J116" s="29">
        <f>IF(ISNA(vlookup($A116,TT!$A$119:$H$178,8,FALSE)),0,(vlookup($A116,TT!$A$119:$H$178,8,FALSE)))</f>
        <v>0</v>
      </c>
      <c r="K116" s="29">
        <f>IF(ISNA(vlookup($A116,TT!$A$221:$H$280,8,FALSE)),0,(vlookup($A116,TT!$A$221:$H$280,8,FALSE)))</f>
        <v>0</v>
      </c>
      <c r="L116" s="29">
        <f>IF(ISNA(vlookup($A116,TT!$J$119:$Q$188,8,FALSE)),0,(vlookup($A116,TT!$J$119:$Q$188,8,FALSE)))</f>
        <v>0</v>
      </c>
      <c r="M116" s="29">
        <f>IF(ISNA(vlookup($A116,TT!$J$221:$Q$293,8,FALSE)),0,(vlookup($A116,TT!$J$221:$Q$293,8,FALSE)))</f>
        <v>0</v>
      </c>
      <c r="N116" s="30">
        <f>IF(ISNA(vlookup($A116,TT!$S$126:$Z$193,8,FALSE)),0,(vlookup($A116,TT!$S$126:$Z$193,8,FALSE)))</f>
        <v>0</v>
      </c>
      <c r="O116" s="30">
        <f>IF(ISNA(vlookup($A116,TT!$S$237:$Z$305,8,FALSE)),0,(vlookup($A116,TT!$S$237:$Z$305,8,FALSE)))</f>
        <v>0</v>
      </c>
      <c r="P116" s="32"/>
      <c r="Q116" s="32"/>
      <c r="R116" s="32"/>
      <c r="S116" s="32"/>
      <c r="T116" s="32"/>
      <c r="U116" s="32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34"/>
      <c r="AH116" s="48"/>
      <c r="AI116" s="48"/>
      <c r="AJ116" s="49"/>
      <c r="AK116" s="49"/>
      <c r="AL116" s="36"/>
      <c r="AM116" s="36"/>
      <c r="AN116" s="37">
        <f t="shared" si="3"/>
        <v>79.86</v>
      </c>
      <c r="AO116" s="38">
        <f t="shared" si="4"/>
        <v>0</v>
      </c>
      <c r="AP116" s="38">
        <f t="shared" si="5"/>
        <v>0</v>
      </c>
      <c r="AQ116" s="38">
        <f t="shared" si="6"/>
        <v>0</v>
      </c>
      <c r="AR116" s="97">
        <f t="shared" si="7"/>
        <v>79.86</v>
      </c>
      <c r="AS116" s="40"/>
    </row>
    <row r="117" ht="15.75" customHeight="1">
      <c r="A117" s="24" t="str">
        <f t="shared" si="1"/>
        <v>MicgillPARCHER</v>
      </c>
      <c r="B117" s="25">
        <f t="shared" si="2"/>
        <v>115</v>
      </c>
      <c r="C117" s="41" t="s">
        <v>395</v>
      </c>
      <c r="D117" s="26" t="s">
        <v>396</v>
      </c>
      <c r="E117" s="24" t="s">
        <v>76</v>
      </c>
      <c r="F117" s="27" t="s">
        <v>212</v>
      </c>
      <c r="G117" s="28"/>
      <c r="H117" s="28">
        <f>IF(ISNA(vlookup($A117,Regional!$A$35:$I$87,9,FALSE)),0,(vlookup($A117,Regional!$A$35:$I$87,9,FALSE)))</f>
        <v>0</v>
      </c>
      <c r="I117" s="28"/>
      <c r="J117" s="29">
        <f>IF(ISNA(vlookup($A117,TT!$A$119:$H$178,8,FALSE)),0,(vlookup($A117,TT!$A$119:$H$178,8,FALSE)))</f>
        <v>0</v>
      </c>
      <c r="K117" s="29">
        <f>IF(ISNA(vlookup($A117,TT!$A$221:$H$280,8,FALSE)),0,(vlookup($A117,TT!$A$221:$H$280,8,FALSE)))</f>
        <v>0</v>
      </c>
      <c r="L117" s="29">
        <f>IF(ISNA(vlookup($A117,TT!$J$119:$Q$188,8,FALSE)),0,(vlookup($A117,TT!$J$119:$Q$188,8,FALSE)))</f>
        <v>0</v>
      </c>
      <c r="M117" s="29">
        <f>IF(ISNA(vlookup($A117,TT!$J$221:$Q$293,8,FALSE)),0,(vlookup($A117,TT!$J$221:$Q$293,8,FALSE)))</f>
        <v>0</v>
      </c>
      <c r="N117" s="30">
        <f>IF(ISNA(vlookup($A117,TT!$S$126:$Z$193,8,FALSE)),0,(vlookup($A117,TT!$S$126:$Z$193,8,FALSE)))</f>
        <v>37.74</v>
      </c>
      <c r="O117" s="30">
        <f>IF(ISNA(vlookup($A117,TT!$S$237:$Z$305,8,FALSE)),0,(vlookup($A117,TT!$S$237:$Z$305,8,FALSE)))</f>
        <v>40.14826376</v>
      </c>
      <c r="P117" s="32"/>
      <c r="Q117" s="32"/>
      <c r="R117" s="32"/>
      <c r="S117" s="32"/>
      <c r="T117" s="32"/>
      <c r="U117" s="32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34"/>
      <c r="AH117" s="48"/>
      <c r="AI117" s="48"/>
      <c r="AJ117" s="49"/>
      <c r="AK117" s="49"/>
      <c r="AL117" s="36"/>
      <c r="AM117" s="36"/>
      <c r="AN117" s="37">
        <f t="shared" si="3"/>
        <v>40.14826376</v>
      </c>
      <c r="AO117" s="38">
        <f t="shared" si="4"/>
        <v>37.74</v>
      </c>
      <c r="AP117" s="38">
        <f t="shared" si="5"/>
        <v>0</v>
      </c>
      <c r="AQ117" s="38">
        <f t="shared" si="6"/>
        <v>0</v>
      </c>
      <c r="AR117" s="97">
        <f t="shared" si="7"/>
        <v>77.88826376</v>
      </c>
      <c r="AS117" s="40"/>
    </row>
    <row r="118" ht="15.75" customHeight="1">
      <c r="A118" s="24" t="str">
        <f t="shared" si="1"/>
        <v>PeytonHenry</v>
      </c>
      <c r="B118" s="25">
        <f t="shared" si="2"/>
        <v>116</v>
      </c>
      <c r="C118" s="41" t="s">
        <v>397</v>
      </c>
      <c r="D118" s="26" t="s">
        <v>398</v>
      </c>
      <c r="E118" s="24" t="s">
        <v>243</v>
      </c>
      <c r="F118" s="27" t="s">
        <v>207</v>
      </c>
      <c r="G118" s="28"/>
      <c r="H118" s="28">
        <f>IF(ISNA(vlookup($A118,Regional!$A$35:$I$87,9,FALSE)),0,(vlookup($A118,Regional!$A$35:$I$87,9,FALSE)))</f>
        <v>0</v>
      </c>
      <c r="I118" s="28"/>
      <c r="J118" s="29">
        <f>IF(ISNA(vlookup($A118,TT!$A$119:$H$178,8,FALSE)),0,(vlookup($A118,TT!$A$119:$H$178,8,FALSE)))</f>
        <v>0</v>
      </c>
      <c r="K118" s="29">
        <f>IF(ISNA(vlookup($A118,TT!$A$221:$H$280,8,FALSE)),0,(vlookup($A118,TT!$A$221:$H$280,8,FALSE)))</f>
        <v>0</v>
      </c>
      <c r="L118" s="29">
        <f>IF(ISNA(vlookup($A118,TT!$J$119:$Q$188,8,FALSE)),0,(vlookup($A118,TT!$J$119:$Q$188,8,FALSE)))</f>
        <v>0</v>
      </c>
      <c r="M118" s="29">
        <f>IF(ISNA(vlookup($A118,TT!$J$221:$Q$293,8,FALSE)),0,(vlookup($A118,TT!$J$221:$Q$293,8,FALSE)))</f>
        <v>0</v>
      </c>
      <c r="N118" s="30">
        <f>IF(ISNA(vlookup($A118,TT!$S$126:$Z$193,8,FALSE)),0,(vlookup($A118,TT!$S$126:$Z$193,8,FALSE)))</f>
        <v>48.34</v>
      </c>
      <c r="O118" s="30">
        <f>IF(ISNA(vlookup($A118,TT!$S$237:$Z$305,8,FALSE)),0,(vlookup($A118,TT!$S$237:$Z$305,8,FALSE)))</f>
        <v>26.03524949</v>
      </c>
      <c r="P118" s="32"/>
      <c r="Q118" s="32"/>
      <c r="R118" s="32"/>
      <c r="S118" s="32"/>
      <c r="T118" s="32"/>
      <c r="U118" s="32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34"/>
      <c r="AH118" s="48"/>
      <c r="AI118" s="48"/>
      <c r="AJ118" s="49"/>
      <c r="AK118" s="49"/>
      <c r="AL118" s="36"/>
      <c r="AM118" s="36"/>
      <c r="AN118" s="37">
        <f t="shared" si="3"/>
        <v>48.34</v>
      </c>
      <c r="AO118" s="38">
        <f t="shared" si="4"/>
        <v>26.03524949</v>
      </c>
      <c r="AP118" s="38">
        <f t="shared" si="5"/>
        <v>0</v>
      </c>
      <c r="AQ118" s="38">
        <f t="shared" si="6"/>
        <v>0</v>
      </c>
      <c r="AR118" s="97">
        <f t="shared" si="7"/>
        <v>74.37524949</v>
      </c>
      <c r="AS118" s="40"/>
    </row>
    <row r="119" ht="15.75" customHeight="1">
      <c r="A119" s="24" t="str">
        <f t="shared" si="1"/>
        <v>EthanMANNHEIMER</v>
      </c>
      <c r="B119" s="25">
        <f t="shared" si="2"/>
        <v>117</v>
      </c>
      <c r="C119" s="41" t="s">
        <v>399</v>
      </c>
      <c r="D119" s="26" t="s">
        <v>400</v>
      </c>
      <c r="E119" s="24" t="s">
        <v>137</v>
      </c>
      <c r="F119" s="27" t="s">
        <v>327</v>
      </c>
      <c r="G119" s="28"/>
      <c r="H119" s="28">
        <f>IF(ISNA(vlookup($A119,Regional!$A$35:$I$87,9,FALSE)),0,(vlookup($A119,Regional!$A$35:$I$87,9,FALSE)))</f>
        <v>73.47</v>
      </c>
      <c r="I119" s="28"/>
      <c r="J119" s="29">
        <f>IF(ISNA(vlookup($A119,TT!$A$119:$H$178,8,FALSE)),0,(vlookup($A119,TT!$A$119:$H$178,8,FALSE)))</f>
        <v>0</v>
      </c>
      <c r="K119" s="29">
        <f>IF(ISNA(vlookup($A119,TT!$A$221:$H$280,8,FALSE)),0,(vlookup($A119,TT!$A$221:$H$280,8,FALSE)))</f>
        <v>0</v>
      </c>
      <c r="L119" s="29">
        <f>IF(ISNA(vlookup($A119,TT!$J$119:$Q$188,8,FALSE)),0,(vlookup($A119,TT!$J$119:$Q$188,8,FALSE)))</f>
        <v>0</v>
      </c>
      <c r="M119" s="29">
        <f>IF(ISNA(vlookup($A119,TT!$J$221:$Q$293,8,FALSE)),0,(vlookup($A119,TT!$J$221:$Q$293,8,FALSE)))</f>
        <v>0</v>
      </c>
      <c r="N119" s="30">
        <f>IF(ISNA(vlookup($A119,TT!$S$126:$Z$193,8,FALSE)),0,(vlookup($A119,TT!$S$126:$Z$193,8,FALSE)))</f>
        <v>0</v>
      </c>
      <c r="O119" s="30">
        <f>IF(ISNA(vlookup($A119,TT!$S$237:$Z$305,8,FALSE)),0,(vlookup($A119,TT!$S$237:$Z$305,8,FALSE)))</f>
        <v>0</v>
      </c>
      <c r="P119" s="32"/>
      <c r="Q119" s="32"/>
      <c r="R119" s="32"/>
      <c r="S119" s="32"/>
      <c r="T119" s="32"/>
      <c r="U119" s="32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34"/>
      <c r="AH119" s="48"/>
      <c r="AI119" s="48"/>
      <c r="AJ119" s="49"/>
      <c r="AK119" s="49"/>
      <c r="AL119" s="36"/>
      <c r="AM119" s="36"/>
      <c r="AN119" s="37">
        <f t="shared" si="3"/>
        <v>73.47</v>
      </c>
      <c r="AO119" s="38">
        <f t="shared" si="4"/>
        <v>0</v>
      </c>
      <c r="AP119" s="38">
        <f t="shared" si="5"/>
        <v>0</v>
      </c>
      <c r="AQ119" s="38">
        <f t="shared" si="6"/>
        <v>0</v>
      </c>
      <c r="AR119" s="97">
        <f t="shared" si="7"/>
        <v>73.47</v>
      </c>
      <c r="AS119" s="40"/>
    </row>
    <row r="120" ht="15.75" customHeight="1">
      <c r="A120" s="24" t="str">
        <f t="shared" si="1"/>
        <v>LoganBown</v>
      </c>
      <c r="B120" s="25">
        <f t="shared" si="2"/>
        <v>118</v>
      </c>
      <c r="C120" s="41" t="s">
        <v>371</v>
      </c>
      <c r="D120" s="41" t="s">
        <v>401</v>
      </c>
      <c r="E120" s="24" t="s">
        <v>49</v>
      </c>
      <c r="F120" s="27" t="s">
        <v>327</v>
      </c>
      <c r="G120" s="28"/>
      <c r="H120" s="28">
        <f>IF(ISNA(vlookup($A120,Regional!$A$35:$I$87,9,FALSE)),0,(vlookup($A120,Regional!$A$35:$I$87,9,FALSE)))</f>
        <v>0</v>
      </c>
      <c r="I120" s="28"/>
      <c r="J120" s="29">
        <f>IF(ISNA(vlookup($A120,TT!$A$119:$H$178,8,FALSE)),0,(vlookup($A120,TT!$A$119:$H$178,8,FALSE)))</f>
        <v>0</v>
      </c>
      <c r="K120" s="29">
        <f>IF(ISNA(vlookup($A120,TT!$A$221:$H$280,8,FALSE)),0,(vlookup($A120,TT!$A$221:$H$280,8,FALSE)))</f>
        <v>0</v>
      </c>
      <c r="L120" s="29">
        <f>IF(ISNA(vlookup($A120,TT!$J$119:$Q$188,8,FALSE)),0,(vlookup($A120,TT!$J$119:$Q$188,8,FALSE)))</f>
        <v>0</v>
      </c>
      <c r="M120" s="29">
        <f>IF(ISNA(vlookup($A120,TT!$J$221:$Q$293,8,FALSE)),0,(vlookup($A120,TT!$J$221:$Q$293,8,FALSE)))</f>
        <v>0</v>
      </c>
      <c r="N120" s="30">
        <f>IF(ISNA(vlookup($A120,TT!$S$126:$Z$193,8,FALSE)),0,(vlookup($A120,TT!$S$126:$Z$193,8,FALSE)))</f>
        <v>29.46</v>
      </c>
      <c r="O120" s="30">
        <f>IF(ISNA(vlookup($A120,TT!$S$237:$Z$305,8,FALSE)),0,(vlookup($A120,TT!$S$237:$Z$305,8,FALSE)))</f>
        <v>42.71091889</v>
      </c>
      <c r="P120" s="32"/>
      <c r="Q120" s="32"/>
      <c r="R120" s="32"/>
      <c r="S120" s="32"/>
      <c r="T120" s="32"/>
      <c r="U120" s="32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8"/>
      <c r="AH120" s="48"/>
      <c r="AI120" s="48"/>
      <c r="AJ120" s="49"/>
      <c r="AK120" s="49"/>
      <c r="AL120" s="36"/>
      <c r="AM120" s="36"/>
      <c r="AN120" s="37">
        <f t="shared" si="3"/>
        <v>42.71091889</v>
      </c>
      <c r="AO120" s="38">
        <f t="shared" si="4"/>
        <v>29.46</v>
      </c>
      <c r="AP120" s="38">
        <f t="shared" si="5"/>
        <v>0</v>
      </c>
      <c r="AQ120" s="38">
        <f t="shared" si="6"/>
        <v>0</v>
      </c>
      <c r="AR120" s="97">
        <f t="shared" si="7"/>
        <v>72.17091889</v>
      </c>
      <c r="AS120" s="40"/>
    </row>
    <row r="121" ht="15.75" customHeight="1">
      <c r="A121" s="24" t="str">
        <f t="shared" si="1"/>
        <v>MasonDe Moissac</v>
      </c>
      <c r="B121" s="25">
        <f t="shared" si="2"/>
        <v>119</v>
      </c>
      <c r="C121" s="41" t="s">
        <v>402</v>
      </c>
      <c r="D121" s="26" t="s">
        <v>403</v>
      </c>
      <c r="E121" s="24" t="s">
        <v>301</v>
      </c>
      <c r="F121" s="27" t="s">
        <v>223</v>
      </c>
      <c r="G121" s="28"/>
      <c r="H121" s="28">
        <f>IF(ISNA(vlookup($A121,Regional!$A$35:$I$87,9,FALSE)),0,(vlookup($A121,Regional!$A$35:$I$87,9,FALSE)))</f>
        <v>0</v>
      </c>
      <c r="I121" s="28"/>
      <c r="J121" s="29">
        <f>IF(ISNA(vlookup($A121,TT!$A$119:$H$178,8,FALSE)),0,(vlookup($A121,TT!$A$119:$H$178,8,FALSE)))</f>
        <v>0</v>
      </c>
      <c r="K121" s="29">
        <f>IF(ISNA(vlookup($A121,TT!$A$221:$H$280,8,FALSE)),0,(vlookup($A121,TT!$A$221:$H$280,8,FALSE)))</f>
        <v>0</v>
      </c>
      <c r="L121" s="29">
        <f>IF(ISNA(vlookup($A121,TT!$J$119:$Q$188,8,FALSE)),0,(vlookup($A121,TT!$J$119:$Q$188,8,FALSE)))</f>
        <v>0</v>
      </c>
      <c r="M121" s="29">
        <f>IF(ISNA(vlookup($A121,TT!$J$221:$Q$293,8,FALSE)),0,(vlookup($A121,TT!$J$221:$Q$293,8,FALSE)))</f>
        <v>0</v>
      </c>
      <c r="N121" s="30">
        <f>IF(ISNA(vlookup($A121,TT!$S$126:$Z$193,8,FALSE)),0,(vlookup($A121,TT!$S$126:$Z$193,8,FALSE)))</f>
        <v>40.15</v>
      </c>
      <c r="O121" s="30">
        <f>IF(ISNA(vlookup($A121,TT!$S$237:$Z$305,8,FALSE)),0,(vlookup($A121,TT!$S$237:$Z$305,8,FALSE)))</f>
        <v>31.34571517</v>
      </c>
      <c r="P121" s="32"/>
      <c r="Q121" s="32"/>
      <c r="R121" s="32"/>
      <c r="S121" s="32"/>
      <c r="T121" s="32"/>
      <c r="U121" s="32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34"/>
      <c r="AH121" s="48"/>
      <c r="AI121" s="48"/>
      <c r="AJ121" s="49"/>
      <c r="AK121" s="49"/>
      <c r="AL121" s="36"/>
      <c r="AM121" s="36"/>
      <c r="AN121" s="37">
        <f t="shared" si="3"/>
        <v>40.15</v>
      </c>
      <c r="AO121" s="38">
        <f t="shared" si="4"/>
        <v>31.34571517</v>
      </c>
      <c r="AP121" s="38">
        <f t="shared" si="5"/>
        <v>0</v>
      </c>
      <c r="AQ121" s="38">
        <f t="shared" si="6"/>
        <v>0</v>
      </c>
      <c r="AR121" s="97">
        <f t="shared" si="7"/>
        <v>71.49571517</v>
      </c>
      <c r="AS121" s="40"/>
    </row>
    <row r="122" ht="15.75" customHeight="1">
      <c r="A122" s="24" t="str">
        <f t="shared" si="1"/>
        <v>KeeganISAAC</v>
      </c>
      <c r="B122" s="25">
        <f t="shared" si="2"/>
        <v>120</v>
      </c>
      <c r="C122" s="41" t="s">
        <v>404</v>
      </c>
      <c r="D122" s="26" t="s">
        <v>405</v>
      </c>
      <c r="E122" s="24" t="s">
        <v>73</v>
      </c>
      <c r="F122" s="27" t="s">
        <v>207</v>
      </c>
      <c r="G122" s="28"/>
      <c r="H122" s="28">
        <f>IF(ISNA(vlookup($A122,Regional!$A$35:$I$87,9,FALSE)),0,(vlookup($A122,Regional!$A$35:$I$87,9,FALSE)))</f>
        <v>0</v>
      </c>
      <c r="I122" s="28"/>
      <c r="J122" s="29">
        <f>IF(ISNA(vlookup($A122,TT!$A$119:$H$178,8,FALSE)),0,(vlookup($A122,TT!$A$119:$H$178,8,FALSE)))</f>
        <v>0</v>
      </c>
      <c r="K122" s="29">
        <f>IF(ISNA(vlookup($A122,TT!$A$221:$H$280,8,FALSE)),0,(vlookup($A122,TT!$A$221:$H$280,8,FALSE)))</f>
        <v>0</v>
      </c>
      <c r="L122" s="29">
        <f>IF(ISNA(vlookup($A122,TT!$J$119:$Q$188,8,FALSE)),0,(vlookup($A122,TT!$J$119:$Q$188,8,FALSE)))</f>
        <v>26.04</v>
      </c>
      <c r="M122" s="29">
        <f>IF(ISNA(vlookup($A122,TT!$J$221:$Q$293,8,FALSE)),0,(vlookup($A122,TT!$J$221:$Q$293,8,FALSE)))</f>
        <v>40.15</v>
      </c>
      <c r="N122" s="30">
        <f>IF(ISNA(vlookup($A122,TT!$S$126:$Z$193,8,FALSE)),0,(vlookup($A122,TT!$S$126:$Z$193,8,FALSE)))</f>
        <v>0</v>
      </c>
      <c r="O122" s="30">
        <f>IF(ISNA(vlookup($A122,TT!$S$237:$Z$305,8,FALSE)),0,(vlookup($A122,TT!$S$237:$Z$305,8,FALSE)))</f>
        <v>0</v>
      </c>
      <c r="P122" s="32"/>
      <c r="Q122" s="32"/>
      <c r="R122" s="32"/>
      <c r="S122" s="32"/>
      <c r="T122" s="32"/>
      <c r="U122" s="32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34"/>
      <c r="AH122" s="48"/>
      <c r="AI122" s="48"/>
      <c r="AJ122" s="49"/>
      <c r="AK122" s="49"/>
      <c r="AL122" s="36"/>
      <c r="AM122" s="36"/>
      <c r="AN122" s="37">
        <f t="shared" si="3"/>
        <v>40.15</v>
      </c>
      <c r="AO122" s="38">
        <f t="shared" si="4"/>
        <v>26.04</v>
      </c>
      <c r="AP122" s="38">
        <f t="shared" si="5"/>
        <v>0</v>
      </c>
      <c r="AQ122" s="38">
        <f t="shared" si="6"/>
        <v>0</v>
      </c>
      <c r="AR122" s="97">
        <f t="shared" si="7"/>
        <v>66.19</v>
      </c>
      <c r="AS122" s="40"/>
    </row>
    <row r="123" ht="15.75" customHeight="1">
      <c r="A123" s="24" t="str">
        <f t="shared" si="1"/>
        <v>JacksonLEHMANN</v>
      </c>
      <c r="B123" s="25">
        <f t="shared" si="2"/>
        <v>121</v>
      </c>
      <c r="C123" s="41" t="s">
        <v>255</v>
      </c>
      <c r="D123" s="41" t="s">
        <v>309</v>
      </c>
      <c r="E123" s="24" t="s">
        <v>137</v>
      </c>
      <c r="F123" s="27" t="s">
        <v>327</v>
      </c>
      <c r="G123" s="28"/>
      <c r="H123" s="28">
        <f>IF(ISNA(vlookup($A123,Regional!$A$35:$I$87,9,FALSE)),0,(vlookup($A123,Regional!$A$35:$I$87,9,FALSE)))</f>
        <v>62.18</v>
      </c>
      <c r="I123" s="28"/>
      <c r="J123" s="29">
        <f>IF(ISNA(vlookup($A123,TT!$A$119:$H$178,8,FALSE)),0,(vlookup($A123,TT!$A$119:$H$178,8,FALSE)))</f>
        <v>0</v>
      </c>
      <c r="K123" s="29">
        <f>IF(ISNA(vlookup($A123,TT!$A$221:$H$280,8,FALSE)),0,(vlookup($A123,TT!$A$221:$H$280,8,FALSE)))</f>
        <v>0</v>
      </c>
      <c r="L123" s="29">
        <f>IF(ISNA(vlookup($A123,TT!$J$119:$Q$188,8,FALSE)),0,(vlookup($A123,TT!$J$119:$Q$188,8,FALSE)))</f>
        <v>0</v>
      </c>
      <c r="M123" s="29">
        <f>IF(ISNA(vlookup($A123,TT!$J$221:$Q$293,8,FALSE)),0,(vlookup($A123,TT!$J$221:$Q$293,8,FALSE)))</f>
        <v>0</v>
      </c>
      <c r="N123" s="30">
        <f>IF(ISNA(vlookup($A123,TT!$S$126:$Z$193,8,FALSE)),0,(vlookup($A123,TT!$S$126:$Z$193,8,FALSE)))</f>
        <v>0</v>
      </c>
      <c r="O123" s="30">
        <f>IF(ISNA(vlookup($A123,TT!$S$237:$Z$305,8,FALSE)),0,(vlookup($A123,TT!$S$237:$Z$305,8,FALSE)))</f>
        <v>0</v>
      </c>
      <c r="P123" s="32"/>
      <c r="Q123" s="32"/>
      <c r="R123" s="32"/>
      <c r="S123" s="32"/>
      <c r="T123" s="32"/>
      <c r="U123" s="32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34"/>
      <c r="AH123" s="48"/>
      <c r="AI123" s="48"/>
      <c r="AJ123" s="49"/>
      <c r="AK123" s="49"/>
      <c r="AL123" s="36"/>
      <c r="AM123" s="36"/>
      <c r="AN123" s="37">
        <f t="shared" si="3"/>
        <v>62.18</v>
      </c>
      <c r="AO123" s="38">
        <f t="shared" si="4"/>
        <v>0</v>
      </c>
      <c r="AP123" s="38">
        <f t="shared" si="5"/>
        <v>0</v>
      </c>
      <c r="AQ123" s="38">
        <f t="shared" si="6"/>
        <v>0</v>
      </c>
      <c r="AR123" s="97">
        <f t="shared" si="7"/>
        <v>62.18</v>
      </c>
      <c r="AS123" s="40"/>
    </row>
    <row r="124" ht="15.75" customHeight="1">
      <c r="A124" s="24" t="str">
        <f t="shared" si="1"/>
        <v>MaguireROSS-SHANKO</v>
      </c>
      <c r="B124" s="25">
        <f t="shared" si="2"/>
        <v>122</v>
      </c>
      <c r="C124" s="41" t="s">
        <v>406</v>
      </c>
      <c r="D124" s="26" t="s">
        <v>407</v>
      </c>
      <c r="E124" s="24" t="s">
        <v>49</v>
      </c>
      <c r="F124" s="27" t="s">
        <v>223</v>
      </c>
      <c r="G124" s="28"/>
      <c r="H124" s="28">
        <f>IF(ISNA(vlookup($A124,Regional!$A$35:$I$87,9,FALSE)),0,(vlookup($A124,Regional!$A$35:$I$87,9,FALSE)))</f>
        <v>0</v>
      </c>
      <c r="I124" s="28"/>
      <c r="J124" s="29">
        <f>IF(ISNA(vlookup($A124,TT!$A$119:$H$178,8,FALSE)),0,(vlookup($A124,TT!$A$119:$H$178,8,FALSE)))</f>
        <v>0</v>
      </c>
      <c r="K124" s="29">
        <f>IF(ISNA(vlookup($A124,TT!$A$221:$H$280,8,FALSE)),0,(vlookup($A124,TT!$A$221:$H$280,8,FALSE)))</f>
        <v>0</v>
      </c>
      <c r="L124" s="29">
        <f>IF(ISNA(vlookup($A124,TT!$J$119:$Q$188,8,FALSE)),0,(vlookup($A124,TT!$J$119:$Q$188,8,FALSE)))</f>
        <v>0</v>
      </c>
      <c r="M124" s="29">
        <f>IF(ISNA(vlookup($A124,TT!$J$221:$Q$293,8,FALSE)),0,(vlookup($A124,TT!$J$221:$Q$293,8,FALSE)))</f>
        <v>0</v>
      </c>
      <c r="N124" s="30">
        <f>IF(ISNA(vlookup($A124,TT!$S$126:$Z$193,8,FALSE)),0,(vlookup($A124,TT!$S$126:$Z$193,8,FALSE)))</f>
        <v>27.7</v>
      </c>
      <c r="O124" s="30">
        <f>IF(ISNA(vlookup($A124,TT!$S$237:$Z$305,8,FALSE)),0,(vlookup($A124,TT!$S$237:$Z$305,8,FALSE)))</f>
        <v>33.34650551</v>
      </c>
      <c r="P124" s="32"/>
      <c r="Q124" s="32"/>
      <c r="R124" s="32"/>
      <c r="S124" s="32"/>
      <c r="T124" s="32"/>
      <c r="U124" s="32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34"/>
      <c r="AH124" s="48"/>
      <c r="AI124" s="48"/>
      <c r="AJ124" s="49"/>
      <c r="AK124" s="49"/>
      <c r="AL124" s="36"/>
      <c r="AM124" s="36"/>
      <c r="AN124" s="37">
        <f t="shared" si="3"/>
        <v>33.34650551</v>
      </c>
      <c r="AO124" s="38">
        <f t="shared" si="4"/>
        <v>27.7</v>
      </c>
      <c r="AP124" s="38">
        <f t="shared" si="5"/>
        <v>0</v>
      </c>
      <c r="AQ124" s="38">
        <f t="shared" si="6"/>
        <v>0</v>
      </c>
      <c r="AR124" s="97">
        <f t="shared" si="7"/>
        <v>61.04650551</v>
      </c>
      <c r="AS124" s="54"/>
    </row>
    <row r="125" ht="15.75" customHeight="1">
      <c r="A125" s="24" t="str">
        <f t="shared" si="1"/>
        <v>OliverNICKERSON</v>
      </c>
      <c r="B125" s="25">
        <f t="shared" si="2"/>
        <v>123</v>
      </c>
      <c r="C125" s="41" t="s">
        <v>222</v>
      </c>
      <c r="D125" s="26" t="s">
        <v>408</v>
      </c>
      <c r="E125" s="24" t="s">
        <v>73</v>
      </c>
      <c r="F125" s="27" t="s">
        <v>207</v>
      </c>
      <c r="G125" s="28"/>
      <c r="H125" s="28">
        <f>IF(ISNA(vlookup($A125,Regional!$A$35:$I$87,9,FALSE)),0,(vlookup($A125,Regional!$A$35:$I$87,9,FALSE)))</f>
        <v>0</v>
      </c>
      <c r="I125" s="28"/>
      <c r="J125" s="29">
        <f>IF(ISNA(vlookup($A125,TT!$A$119:$H$178,8,FALSE)),0,(vlookup($A125,TT!$A$119:$H$178,8,FALSE)))</f>
        <v>0</v>
      </c>
      <c r="K125" s="29">
        <f>IF(ISNA(vlookup($A125,TT!$A$221:$H$280,8,FALSE)),0,(vlookup($A125,TT!$A$221:$H$280,8,FALSE)))</f>
        <v>0</v>
      </c>
      <c r="L125" s="29">
        <f>IF(ISNA(vlookup($A125,TT!$J$119:$Q$188,8,FALSE)),0,(vlookup($A125,TT!$J$119:$Q$188,8,FALSE)))</f>
        <v>29.46</v>
      </c>
      <c r="M125" s="29">
        <f>IF(ISNA(vlookup($A125,TT!$J$221:$Q$293,8,FALSE)),0,(vlookup($A125,TT!$J$221:$Q$293,8,FALSE)))</f>
        <v>29.46</v>
      </c>
      <c r="N125" s="30">
        <f>IF(ISNA(vlookup($A125,TT!$S$126:$Z$193,8,FALSE)),0,(vlookup($A125,TT!$S$126:$Z$193,8,FALSE)))</f>
        <v>0</v>
      </c>
      <c r="O125" s="30">
        <f>IF(ISNA(vlookup($A125,TT!$S$237:$Z$305,8,FALSE)),0,(vlookup($A125,TT!$S$237:$Z$305,8,FALSE)))</f>
        <v>0</v>
      </c>
      <c r="P125" s="32"/>
      <c r="Q125" s="32"/>
      <c r="R125" s="32"/>
      <c r="S125" s="32"/>
      <c r="T125" s="32"/>
      <c r="U125" s="32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34"/>
      <c r="AH125" s="48"/>
      <c r="AI125" s="48"/>
      <c r="AJ125" s="49"/>
      <c r="AK125" s="49"/>
      <c r="AL125" s="36"/>
      <c r="AM125" s="36"/>
      <c r="AN125" s="37">
        <f t="shared" si="3"/>
        <v>29.46</v>
      </c>
      <c r="AO125" s="38">
        <f t="shared" si="4"/>
        <v>29.46</v>
      </c>
      <c r="AP125" s="38">
        <f t="shared" si="5"/>
        <v>0</v>
      </c>
      <c r="AQ125" s="38">
        <f t="shared" si="6"/>
        <v>0</v>
      </c>
      <c r="AR125" s="97">
        <f t="shared" si="7"/>
        <v>58.92</v>
      </c>
      <c r="AS125" s="40"/>
    </row>
    <row r="126" ht="15.75" customHeight="1">
      <c r="A126" s="24" t="str">
        <f t="shared" si="1"/>
        <v>JackSEWARD</v>
      </c>
      <c r="B126" s="25">
        <f t="shared" si="2"/>
        <v>124</v>
      </c>
      <c r="C126" s="41" t="s">
        <v>282</v>
      </c>
      <c r="D126" s="41" t="s">
        <v>409</v>
      </c>
      <c r="E126" s="24" t="s">
        <v>155</v>
      </c>
      <c r="F126" s="27" t="s">
        <v>223</v>
      </c>
      <c r="G126" s="28"/>
      <c r="H126" s="28">
        <f>IF(ISNA(vlookup($A126,Regional!$A$35:$I$87,9,FALSE)),0,(vlookup($A126,Regional!$A$35:$I$87,9,FALSE)))</f>
        <v>57.21</v>
      </c>
      <c r="I126" s="28"/>
      <c r="J126" s="29">
        <f>IF(ISNA(vlookup($A126,TT!$A$119:$H$178,8,FALSE)),0,(vlookup($A126,TT!$A$119:$H$178,8,FALSE)))</f>
        <v>0</v>
      </c>
      <c r="K126" s="29">
        <f>IF(ISNA(vlookup($A126,TT!$A$221:$H$280,8,FALSE)),0,(vlookup($A126,TT!$A$221:$H$280,8,FALSE)))</f>
        <v>0</v>
      </c>
      <c r="L126" s="29">
        <f>IF(ISNA(vlookup($A126,TT!$J$119:$Q$188,8,FALSE)),0,(vlookup($A126,TT!$J$119:$Q$188,8,FALSE)))</f>
        <v>0</v>
      </c>
      <c r="M126" s="29">
        <f>IF(ISNA(vlookup($A126,TT!$J$221:$Q$293,8,FALSE)),0,(vlookup($A126,TT!$J$221:$Q$293,8,FALSE)))</f>
        <v>0</v>
      </c>
      <c r="N126" s="30">
        <f>IF(ISNA(vlookup($A126,TT!$S$126:$Z$193,8,FALSE)),0,(vlookup($A126,TT!$S$126:$Z$193,8,FALSE)))</f>
        <v>0</v>
      </c>
      <c r="O126" s="30">
        <f>IF(ISNA(vlookup($A126,TT!$S$237:$Z$305,8,FALSE)),0,(vlookup($A126,TT!$S$237:$Z$305,8,FALSE)))</f>
        <v>0</v>
      </c>
      <c r="P126" s="32"/>
      <c r="Q126" s="32"/>
      <c r="R126" s="32"/>
      <c r="S126" s="32"/>
      <c r="T126" s="32"/>
      <c r="U126" s="32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34"/>
      <c r="AH126" s="48"/>
      <c r="AI126" s="48"/>
      <c r="AJ126" s="49"/>
      <c r="AK126" s="49"/>
      <c r="AL126" s="36"/>
      <c r="AM126" s="36"/>
      <c r="AN126" s="37">
        <f t="shared" si="3"/>
        <v>57.21</v>
      </c>
      <c r="AO126" s="38">
        <f t="shared" si="4"/>
        <v>0</v>
      </c>
      <c r="AP126" s="38">
        <f t="shared" si="5"/>
        <v>0</v>
      </c>
      <c r="AQ126" s="38">
        <f t="shared" si="6"/>
        <v>0</v>
      </c>
      <c r="AR126" s="97">
        <f t="shared" si="7"/>
        <v>57.21</v>
      </c>
      <c r="AS126" s="40"/>
    </row>
    <row r="127" ht="15.75" customHeight="1">
      <c r="A127" s="24" t="str">
        <f t="shared" si="1"/>
        <v>BenDRYBOROUGH</v>
      </c>
      <c r="B127" s="25">
        <f t="shared" si="2"/>
        <v>125</v>
      </c>
      <c r="C127" s="41" t="s">
        <v>200</v>
      </c>
      <c r="D127" s="26" t="s">
        <v>410</v>
      </c>
      <c r="E127" s="24" t="s">
        <v>73</v>
      </c>
      <c r="F127" s="27" t="s">
        <v>223</v>
      </c>
      <c r="G127" s="28"/>
      <c r="H127" s="28">
        <f>IF(ISNA(vlookup($A127,Regional!$A$35:$I$87,9,FALSE)),0,(vlookup($A127,Regional!$A$35:$I$87,9,FALSE)))</f>
        <v>0</v>
      </c>
      <c r="I127" s="28"/>
      <c r="J127" s="29">
        <f>IF(ISNA(vlookup($A127,TT!$A$119:$H$178,8,FALSE)),0,(vlookup($A127,TT!$A$119:$H$178,8,FALSE)))</f>
        <v>0</v>
      </c>
      <c r="K127" s="29">
        <f>IF(ISNA(vlookup($A127,TT!$A$221:$H$280,8,FALSE)),0,(vlookup($A127,TT!$A$221:$H$280,8,FALSE)))</f>
        <v>0</v>
      </c>
      <c r="L127" s="29">
        <f>IF(ISNA(vlookup($A127,TT!$J$119:$Q$188,8,FALSE)),0,(vlookup($A127,TT!$J$119:$Q$188,8,FALSE)))</f>
        <v>20.33</v>
      </c>
      <c r="M127" s="29">
        <f>IF(ISNA(vlookup($A127,TT!$J$221:$Q$293,8,FALSE)),0,(vlookup($A127,TT!$J$221:$Q$293,8,FALSE)))</f>
        <v>35.48</v>
      </c>
      <c r="N127" s="30">
        <f>IF(ISNA(vlookup($A127,TT!$S$126:$Z$193,8,FALSE)),0,(vlookup($A127,TT!$S$126:$Z$193,8,FALSE)))</f>
        <v>0</v>
      </c>
      <c r="O127" s="30">
        <f>IF(ISNA(vlookup($A127,TT!$S$237:$Z$305,8,FALSE)),0,(vlookup($A127,TT!$S$237:$Z$305,8,FALSE)))</f>
        <v>0</v>
      </c>
      <c r="P127" s="32"/>
      <c r="Q127" s="32"/>
      <c r="R127" s="32"/>
      <c r="S127" s="32"/>
      <c r="T127" s="32"/>
      <c r="U127" s="32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34"/>
      <c r="AH127" s="48"/>
      <c r="AI127" s="48"/>
      <c r="AJ127" s="49"/>
      <c r="AK127" s="49"/>
      <c r="AL127" s="36"/>
      <c r="AM127" s="36"/>
      <c r="AN127" s="37">
        <f t="shared" si="3"/>
        <v>35.48</v>
      </c>
      <c r="AO127" s="38">
        <f t="shared" si="4"/>
        <v>20.33</v>
      </c>
      <c r="AP127" s="38">
        <f t="shared" si="5"/>
        <v>0</v>
      </c>
      <c r="AQ127" s="38">
        <f t="shared" si="6"/>
        <v>0</v>
      </c>
      <c r="AR127" s="97">
        <f t="shared" si="7"/>
        <v>55.81</v>
      </c>
      <c r="AS127" s="40"/>
    </row>
    <row r="128" ht="15.75" customHeight="1">
      <c r="A128" s="24" t="str">
        <f t="shared" si="1"/>
        <v>HunterWANNAMAKER</v>
      </c>
      <c r="B128" s="25">
        <f t="shared" si="2"/>
        <v>126</v>
      </c>
      <c r="C128" s="41" t="s">
        <v>313</v>
      </c>
      <c r="D128" s="26" t="s">
        <v>411</v>
      </c>
      <c r="E128" s="24" t="s">
        <v>73</v>
      </c>
      <c r="F128" s="27" t="s">
        <v>223</v>
      </c>
      <c r="G128" s="28"/>
      <c r="H128" s="28">
        <f>IF(ISNA(vlookup($A128,Regional!$A$35:$I$87,9,FALSE)),0,(vlookup($A128,Regional!$A$35:$I$87,9,FALSE)))</f>
        <v>0</v>
      </c>
      <c r="I128" s="28"/>
      <c r="J128" s="29">
        <f>IF(ISNA(vlookup($A128,TT!$A$119:$H$178,8,FALSE)),0,(vlookup($A128,TT!$A$119:$H$178,8,FALSE)))</f>
        <v>0</v>
      </c>
      <c r="K128" s="29">
        <f>IF(ISNA(vlookup($A128,TT!$A$221:$H$280,8,FALSE)),0,(vlookup($A128,TT!$A$221:$H$280,8,FALSE)))</f>
        <v>0</v>
      </c>
      <c r="L128" s="29">
        <f>IF(ISNA(vlookup($A128,TT!$J$119:$Q$188,8,FALSE)),0,(vlookup($A128,TT!$J$119:$Q$188,8,FALSE)))</f>
        <v>27.7</v>
      </c>
      <c r="M128" s="29">
        <f>IF(ISNA(vlookup($A128,TT!$J$221:$Q$293,8,FALSE)),0,(vlookup($A128,TT!$J$221:$Q$293,8,FALSE)))</f>
        <v>26.04</v>
      </c>
      <c r="N128" s="30">
        <f>IF(ISNA(vlookup($A128,TT!$S$126:$Z$193,8,FALSE)),0,(vlookup($A128,TT!$S$126:$Z$193,8,FALSE)))</f>
        <v>0</v>
      </c>
      <c r="O128" s="30">
        <f>IF(ISNA(vlookup($A128,TT!$S$237:$Z$305,8,FALSE)),0,(vlookup($A128,TT!$S$237:$Z$305,8,FALSE)))</f>
        <v>0</v>
      </c>
      <c r="P128" s="32"/>
      <c r="Q128" s="32"/>
      <c r="R128" s="32"/>
      <c r="S128" s="32"/>
      <c r="T128" s="32"/>
      <c r="U128" s="32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34"/>
      <c r="AH128" s="48"/>
      <c r="AI128" s="48"/>
      <c r="AJ128" s="49"/>
      <c r="AK128" s="49"/>
      <c r="AL128" s="36"/>
      <c r="AM128" s="36"/>
      <c r="AN128" s="37">
        <f t="shared" si="3"/>
        <v>27.7</v>
      </c>
      <c r="AO128" s="38">
        <f t="shared" si="4"/>
        <v>26.04</v>
      </c>
      <c r="AP128" s="38">
        <f t="shared" si="5"/>
        <v>0</v>
      </c>
      <c r="AQ128" s="38">
        <f t="shared" si="6"/>
        <v>0</v>
      </c>
      <c r="AR128" s="97">
        <f t="shared" si="7"/>
        <v>53.74</v>
      </c>
      <c r="AS128" s="40"/>
    </row>
    <row r="129" ht="15.75" customHeight="1">
      <c r="A129" s="24" t="str">
        <f t="shared" si="1"/>
        <v>AlexanderLuca</v>
      </c>
      <c r="B129" s="25">
        <f t="shared" si="2"/>
        <v>127</v>
      </c>
      <c r="C129" s="41" t="s">
        <v>412</v>
      </c>
      <c r="D129" s="26" t="s">
        <v>413</v>
      </c>
      <c r="E129" s="24" t="s">
        <v>108</v>
      </c>
      <c r="F129" s="27" t="s">
        <v>196</v>
      </c>
      <c r="G129" s="28"/>
      <c r="H129" s="28">
        <f>IF(ISNA(vlookup($A129,Regional!$A$35:$I$87,9,FALSE)),0,(vlookup($A129,Regional!$A$35:$I$87,9,FALSE)))</f>
        <v>0</v>
      </c>
      <c r="I129" s="28"/>
      <c r="J129" s="29">
        <f>IF(ISNA(vlookup($A129,TT!$A$119:$H$178,8,FALSE)),0,(vlookup($A129,TT!$A$119:$H$178,8,FALSE)))</f>
        <v>0</v>
      </c>
      <c r="K129" s="29">
        <f>IF(ISNA(vlookup($A129,TT!$A$221:$H$280,8,FALSE)),0,(vlookup($A129,TT!$A$221:$H$280,8,FALSE)))</f>
        <v>0</v>
      </c>
      <c r="L129" s="29">
        <f>IF(ISNA(vlookup($A129,TT!$J$119:$Q$188,8,FALSE)),0,(vlookup($A129,TT!$J$119:$Q$188,8,FALSE)))</f>
        <v>0</v>
      </c>
      <c r="M129" s="29">
        <f>IF(ISNA(vlookup($A129,TT!$J$221:$Q$293,8,FALSE)),0,(vlookup($A129,TT!$J$221:$Q$293,8,FALSE)))</f>
        <v>0</v>
      </c>
      <c r="N129" s="30">
        <f>IF(ISNA(vlookup($A129,TT!$S$126:$Z$193,8,FALSE)),0,(vlookup($A129,TT!$S$126:$Z$193,8,FALSE)))</f>
        <v>42.71</v>
      </c>
      <c r="O129" s="30">
        <f>IF(ISNA(vlookup($A129,TT!$S$237:$Z$305,8,FALSE)),0,(vlookup($A129,TT!$S$237:$Z$305,8,FALSE)))</f>
        <v>10.2915206</v>
      </c>
      <c r="P129" s="32"/>
      <c r="Q129" s="32"/>
      <c r="R129" s="32"/>
      <c r="S129" s="32"/>
      <c r="T129" s="32"/>
      <c r="U129" s="32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34"/>
      <c r="AH129" s="48"/>
      <c r="AI129" s="48"/>
      <c r="AJ129" s="49"/>
      <c r="AK129" s="49"/>
      <c r="AL129" s="36"/>
      <c r="AM129" s="36"/>
      <c r="AN129" s="37">
        <f t="shared" si="3"/>
        <v>42.71</v>
      </c>
      <c r="AO129" s="38">
        <f t="shared" si="4"/>
        <v>10.2915206</v>
      </c>
      <c r="AP129" s="38">
        <f t="shared" si="5"/>
        <v>0</v>
      </c>
      <c r="AQ129" s="38">
        <f t="shared" si="6"/>
        <v>0</v>
      </c>
      <c r="AR129" s="97">
        <f t="shared" si="7"/>
        <v>53.0015206</v>
      </c>
      <c r="AS129" s="40"/>
    </row>
    <row r="130" ht="15.75" customHeight="1">
      <c r="A130" s="24" t="str">
        <f t="shared" si="1"/>
        <v>RaneMACDONALD</v>
      </c>
      <c r="B130" s="25">
        <f t="shared" si="2"/>
        <v>128</v>
      </c>
      <c r="C130" s="41" t="s">
        <v>414</v>
      </c>
      <c r="D130" s="26" t="s">
        <v>316</v>
      </c>
      <c r="E130" s="24" t="s">
        <v>137</v>
      </c>
      <c r="F130" s="27" t="s">
        <v>327</v>
      </c>
      <c r="G130" s="28"/>
      <c r="H130" s="28">
        <f>IF(ISNA(vlookup($A130,Regional!$A$35:$I$87,9,FALSE)),0,(vlookup($A130,Regional!$A$35:$I$87,9,FALSE)))</f>
        <v>52.63</v>
      </c>
      <c r="I130" s="28"/>
      <c r="J130" s="29">
        <f>IF(ISNA(vlookup($A130,TT!$A$119:$H$178,8,FALSE)),0,(vlookup($A130,TT!$A$119:$H$178,8,FALSE)))</f>
        <v>0</v>
      </c>
      <c r="K130" s="29">
        <f>IF(ISNA(vlookup($A130,TT!$A$221:$H$280,8,FALSE)),0,(vlookup($A130,TT!$A$221:$H$280,8,FALSE)))</f>
        <v>0</v>
      </c>
      <c r="L130" s="29">
        <f>IF(ISNA(vlookup($A130,TT!$J$119:$Q$188,8,FALSE)),0,(vlookup($A130,TT!$J$119:$Q$188,8,FALSE)))</f>
        <v>0</v>
      </c>
      <c r="M130" s="29">
        <f>IF(ISNA(vlookup($A130,TT!$J$221:$Q$293,8,FALSE)),0,(vlookup($A130,TT!$J$221:$Q$293,8,FALSE)))</f>
        <v>0</v>
      </c>
      <c r="N130" s="30">
        <f>IF(ISNA(vlookup($A130,TT!$S$126:$Z$193,8,FALSE)),0,(vlookup($A130,TT!$S$126:$Z$193,8,FALSE)))</f>
        <v>0</v>
      </c>
      <c r="O130" s="30">
        <f>IF(ISNA(vlookup($A130,TT!$S$237:$Z$305,8,FALSE)),0,(vlookup($A130,TT!$S$237:$Z$305,8,FALSE)))</f>
        <v>0</v>
      </c>
      <c r="P130" s="32"/>
      <c r="Q130" s="32"/>
      <c r="R130" s="32"/>
      <c r="S130" s="32"/>
      <c r="T130" s="32"/>
      <c r="U130" s="32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34"/>
      <c r="AH130" s="48"/>
      <c r="AI130" s="48"/>
      <c r="AJ130" s="49"/>
      <c r="AK130" s="49"/>
      <c r="AL130" s="36"/>
      <c r="AM130" s="36"/>
      <c r="AN130" s="37">
        <f t="shared" si="3"/>
        <v>52.63</v>
      </c>
      <c r="AO130" s="38">
        <f t="shared" si="4"/>
        <v>0</v>
      </c>
      <c r="AP130" s="38">
        <f t="shared" si="5"/>
        <v>0</v>
      </c>
      <c r="AQ130" s="38">
        <f t="shared" si="6"/>
        <v>0</v>
      </c>
      <c r="AR130" s="97">
        <f t="shared" si="7"/>
        <v>52.63</v>
      </c>
      <c r="AS130" s="58"/>
    </row>
    <row r="131" ht="15.75" customHeight="1">
      <c r="A131" s="24" t="str">
        <f t="shared" si="1"/>
        <v>EvanHYDE</v>
      </c>
      <c r="B131" s="25">
        <f t="shared" si="2"/>
        <v>129</v>
      </c>
      <c r="C131" s="41" t="s">
        <v>230</v>
      </c>
      <c r="D131" s="26" t="s">
        <v>415</v>
      </c>
      <c r="E131" s="24" t="s">
        <v>247</v>
      </c>
      <c r="F131" s="27" t="s">
        <v>207</v>
      </c>
      <c r="G131" s="28"/>
      <c r="H131" s="28">
        <f>IF(ISNA(vlookup($A131,Regional!$A$35:$I$87,9,FALSE)),0,(vlookup($A131,Regional!$A$35:$I$87,9,FALSE)))</f>
        <v>0</v>
      </c>
      <c r="I131" s="28"/>
      <c r="J131" s="29">
        <f>IF(ISNA(vlookup($A131,TT!$A$119:$H$178,8,FALSE)),0,(vlookup($A131,TT!$A$119:$H$178,8,FALSE)))</f>
        <v>29.46</v>
      </c>
      <c r="K131" s="29">
        <f>IF(ISNA(vlookup($A131,TT!$A$221:$H$280,8,FALSE)),0,(vlookup($A131,TT!$A$221:$H$280,8,FALSE)))</f>
        <v>23</v>
      </c>
      <c r="L131" s="29">
        <f>IF(ISNA(vlookup($A131,TT!$J$119:$Q$188,8,FALSE)),0,(vlookup($A131,TT!$J$119:$Q$188,8,FALSE)))</f>
        <v>0</v>
      </c>
      <c r="M131" s="29">
        <f>IF(ISNA(vlookup($A131,TT!$J$221:$Q$293,8,FALSE)),0,(vlookup($A131,TT!$J$221:$Q$293,8,FALSE)))</f>
        <v>0</v>
      </c>
      <c r="N131" s="30">
        <f>IF(ISNA(vlookup($A131,TT!$S$126:$Z$193,8,FALSE)),0,(vlookup($A131,TT!$S$126:$Z$193,8,FALSE)))</f>
        <v>0</v>
      </c>
      <c r="O131" s="30">
        <f>IF(ISNA(vlookup($A131,TT!$S$237:$Z$305,8,FALSE)),0,(vlookup($A131,TT!$S$237:$Z$305,8,FALSE)))</f>
        <v>0</v>
      </c>
      <c r="P131" s="32"/>
      <c r="Q131" s="32"/>
      <c r="R131" s="32"/>
      <c r="S131" s="32"/>
      <c r="T131" s="32"/>
      <c r="U131" s="32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34"/>
      <c r="AH131" s="48"/>
      <c r="AI131" s="48"/>
      <c r="AJ131" s="49"/>
      <c r="AK131" s="49"/>
      <c r="AL131" s="36"/>
      <c r="AM131" s="36"/>
      <c r="AN131" s="37">
        <f t="shared" si="3"/>
        <v>29.46</v>
      </c>
      <c r="AO131" s="38">
        <f t="shared" si="4"/>
        <v>23</v>
      </c>
      <c r="AP131" s="38">
        <f t="shared" si="5"/>
        <v>0</v>
      </c>
      <c r="AQ131" s="38">
        <f t="shared" si="6"/>
        <v>0</v>
      </c>
      <c r="AR131" s="97">
        <f t="shared" si="7"/>
        <v>52.46</v>
      </c>
      <c r="AS131" s="40"/>
    </row>
    <row r="132" ht="15.75" customHeight="1">
      <c r="A132" s="24" t="str">
        <f t="shared" si="1"/>
        <v>TriggsMARKLE</v>
      </c>
      <c r="B132" s="25">
        <f t="shared" si="2"/>
        <v>130</v>
      </c>
      <c r="C132" s="41" t="s">
        <v>416</v>
      </c>
      <c r="D132" s="26" t="s">
        <v>417</v>
      </c>
      <c r="E132" s="24" t="s">
        <v>73</v>
      </c>
      <c r="F132" s="27" t="s">
        <v>223</v>
      </c>
      <c r="G132" s="28"/>
      <c r="H132" s="28">
        <f>IF(ISNA(vlookup($A132,Regional!$A$35:$I$87,9,FALSE)),0,(vlookup($A132,Regional!$A$35:$I$87,9,FALSE)))</f>
        <v>0</v>
      </c>
      <c r="I132" s="28"/>
      <c r="J132" s="29">
        <f>IF(ISNA(vlookup($A132,TT!$A$119:$H$178,8,FALSE)),0,(vlookup($A132,TT!$A$119:$H$178,8,FALSE)))</f>
        <v>21.62</v>
      </c>
      <c r="K132" s="29">
        <f>IF(ISNA(vlookup($A132,TT!$A$221:$H$280,8,FALSE)),0,(vlookup($A132,TT!$A$221:$H$280,8,FALSE)))</f>
        <v>29.46</v>
      </c>
      <c r="L132" s="29">
        <f>IF(ISNA(vlookup($A132,TT!$J$119:$Q$188,8,FALSE)),0,(vlookup($A132,TT!$J$119:$Q$188,8,FALSE)))</f>
        <v>0</v>
      </c>
      <c r="M132" s="29">
        <f>IF(ISNA(vlookup($A132,TT!$J$221:$Q$293,8,FALSE)),0,(vlookup($A132,TT!$J$221:$Q$293,8,FALSE)))</f>
        <v>0</v>
      </c>
      <c r="N132" s="30">
        <f>IF(ISNA(vlookup($A132,TT!$S$126:$Z$193,8,FALSE)),0,(vlookup($A132,TT!$S$126:$Z$193,8,FALSE)))</f>
        <v>0</v>
      </c>
      <c r="O132" s="30">
        <f>IF(ISNA(vlookup($A132,TT!$S$237:$Z$305,8,FALSE)),0,(vlookup($A132,TT!$S$237:$Z$305,8,FALSE)))</f>
        <v>0</v>
      </c>
      <c r="P132" s="32"/>
      <c r="Q132" s="32"/>
      <c r="R132" s="32"/>
      <c r="S132" s="32"/>
      <c r="T132" s="32"/>
      <c r="U132" s="32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34"/>
      <c r="AH132" s="48"/>
      <c r="AI132" s="48"/>
      <c r="AJ132" s="49"/>
      <c r="AK132" s="49"/>
      <c r="AL132" s="36"/>
      <c r="AM132" s="36"/>
      <c r="AN132" s="37">
        <f t="shared" si="3"/>
        <v>29.46</v>
      </c>
      <c r="AO132" s="38">
        <f t="shared" si="4"/>
        <v>21.62</v>
      </c>
      <c r="AP132" s="38">
        <f t="shared" si="5"/>
        <v>0</v>
      </c>
      <c r="AQ132" s="38">
        <f t="shared" si="6"/>
        <v>0</v>
      </c>
      <c r="AR132" s="97">
        <f t="shared" si="7"/>
        <v>51.08</v>
      </c>
      <c r="AS132" s="40"/>
    </row>
    <row r="133" ht="15.75" customHeight="1">
      <c r="A133" s="24" t="str">
        <f t="shared" si="1"/>
        <v>PatrickWHITTINGTON</v>
      </c>
      <c r="B133" s="25">
        <f t="shared" si="2"/>
        <v>131</v>
      </c>
      <c r="C133" s="41" t="s">
        <v>418</v>
      </c>
      <c r="D133" s="26" t="s">
        <v>271</v>
      </c>
      <c r="E133" s="24" t="s">
        <v>73</v>
      </c>
      <c r="F133" s="27" t="s">
        <v>223</v>
      </c>
      <c r="G133" s="28"/>
      <c r="H133" s="28">
        <f>IF(ISNA(vlookup($A133,Regional!$A$35:$I$87,9,FALSE)),0,(vlookup($A133,Regional!$A$35:$I$87,9,FALSE)))</f>
        <v>0</v>
      </c>
      <c r="I133" s="28"/>
      <c r="J133" s="29">
        <f>IF(ISNA(vlookup($A133,TT!$A$119:$H$178,8,FALSE)),0,(vlookup($A133,TT!$A$119:$H$178,8,FALSE)))</f>
        <v>0</v>
      </c>
      <c r="K133" s="29">
        <f>IF(ISNA(vlookup($A133,TT!$A$221:$H$280,8,FALSE)),0,(vlookup($A133,TT!$A$221:$H$280,8,FALSE)))</f>
        <v>0</v>
      </c>
      <c r="L133" s="29">
        <f>IF(ISNA(vlookup($A133,TT!$J$119:$Q$188,8,FALSE)),0,(vlookup($A133,TT!$J$119:$Q$188,8,FALSE)))</f>
        <v>0</v>
      </c>
      <c r="M133" s="29">
        <f>IF(ISNA(vlookup($A133,TT!$J$221:$Q$293,8,FALSE)),0,(vlookup($A133,TT!$J$221:$Q$293,8,FALSE)))</f>
        <v>0</v>
      </c>
      <c r="N133" s="30">
        <f>IF(ISNA(vlookup($A133,TT!$S$126:$Z$193,8,FALSE)),0,(vlookup($A133,TT!$S$126:$Z$193,8,FALSE)))</f>
        <v>33.35</v>
      </c>
      <c r="O133" s="30">
        <f>IF(ISNA(vlookup($A133,TT!$S$237:$Z$305,8,FALSE)),0,(vlookup($A133,TT!$S$237:$Z$305,8,FALSE)))</f>
        <v>16.88327596</v>
      </c>
      <c r="P133" s="32"/>
      <c r="Q133" s="32"/>
      <c r="R133" s="32"/>
      <c r="S133" s="32"/>
      <c r="T133" s="32"/>
      <c r="U133" s="32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34"/>
      <c r="AH133" s="48"/>
      <c r="AI133" s="48"/>
      <c r="AJ133" s="49"/>
      <c r="AK133" s="49"/>
      <c r="AL133" s="36"/>
      <c r="AM133" s="36"/>
      <c r="AN133" s="37">
        <f t="shared" si="3"/>
        <v>33.35</v>
      </c>
      <c r="AO133" s="38">
        <f t="shared" si="4"/>
        <v>16.88327596</v>
      </c>
      <c r="AP133" s="38">
        <f t="shared" si="5"/>
        <v>0</v>
      </c>
      <c r="AQ133" s="38">
        <f t="shared" si="6"/>
        <v>0</v>
      </c>
      <c r="AR133" s="97">
        <f t="shared" si="7"/>
        <v>50.23327596</v>
      </c>
      <c r="AS133" s="58"/>
    </row>
    <row r="134" ht="15.75" customHeight="1">
      <c r="A134" s="24" t="str">
        <f t="shared" si="1"/>
        <v>DylanSTEVENSON</v>
      </c>
      <c r="B134" s="25">
        <f t="shared" si="2"/>
        <v>132</v>
      </c>
      <c r="C134" s="41" t="s">
        <v>419</v>
      </c>
      <c r="D134" s="26" t="s">
        <v>420</v>
      </c>
      <c r="E134" s="24" t="s">
        <v>155</v>
      </c>
      <c r="F134" s="27" t="s">
        <v>327</v>
      </c>
      <c r="G134" s="28"/>
      <c r="H134" s="28">
        <f>IF(ISNA(vlookup($A134,Regional!$A$35:$I$87,9,FALSE)),0,(vlookup($A134,Regional!$A$35:$I$87,9,FALSE)))</f>
        <v>48.42</v>
      </c>
      <c r="I134" s="28"/>
      <c r="J134" s="29">
        <f>IF(ISNA(vlookup($A134,TT!$A$119:$H$178,8,FALSE)),0,(vlookup($A134,TT!$A$119:$H$178,8,FALSE)))</f>
        <v>0</v>
      </c>
      <c r="K134" s="29">
        <f>IF(ISNA(vlookup($A134,TT!$A$221:$H$280,8,FALSE)),0,(vlookup($A134,TT!$A$221:$H$280,8,FALSE)))</f>
        <v>0</v>
      </c>
      <c r="L134" s="29">
        <f>IF(ISNA(vlookup($A134,TT!$J$119:$Q$188,8,FALSE)),0,(vlookup($A134,TT!$J$119:$Q$188,8,FALSE)))</f>
        <v>0</v>
      </c>
      <c r="M134" s="29">
        <f>IF(ISNA(vlookup($A134,TT!$J$221:$Q$293,8,FALSE)),0,(vlookup($A134,TT!$J$221:$Q$293,8,FALSE)))</f>
        <v>0</v>
      </c>
      <c r="N134" s="30">
        <f>IF(ISNA(vlookup($A134,TT!$S$126:$Z$193,8,FALSE)),0,(vlookup($A134,TT!$S$126:$Z$193,8,FALSE)))</f>
        <v>0</v>
      </c>
      <c r="O134" s="30">
        <f>IF(ISNA(vlookup($A134,TT!$S$237:$Z$305,8,FALSE)),0,(vlookup($A134,TT!$S$237:$Z$305,8,FALSE)))</f>
        <v>0</v>
      </c>
      <c r="P134" s="32"/>
      <c r="Q134" s="32"/>
      <c r="R134" s="32"/>
      <c r="S134" s="32"/>
      <c r="T134" s="32"/>
      <c r="U134" s="32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34"/>
      <c r="AH134" s="48"/>
      <c r="AI134" s="48"/>
      <c r="AJ134" s="49"/>
      <c r="AK134" s="49"/>
      <c r="AL134" s="36"/>
      <c r="AM134" s="36"/>
      <c r="AN134" s="37">
        <f t="shared" si="3"/>
        <v>48.42</v>
      </c>
      <c r="AO134" s="38">
        <f t="shared" si="4"/>
        <v>0</v>
      </c>
      <c r="AP134" s="38">
        <f t="shared" si="5"/>
        <v>0</v>
      </c>
      <c r="AQ134" s="38">
        <f t="shared" si="6"/>
        <v>0</v>
      </c>
      <c r="AR134" s="97">
        <f t="shared" si="7"/>
        <v>48.42</v>
      </c>
      <c r="AS134" s="58"/>
    </row>
    <row r="135" ht="15.75" customHeight="1">
      <c r="A135" s="24" t="str">
        <f t="shared" si="1"/>
        <v>FindleyMARTIN</v>
      </c>
      <c r="B135" s="25">
        <f t="shared" si="2"/>
        <v>133</v>
      </c>
      <c r="C135" s="41" t="s">
        <v>421</v>
      </c>
      <c r="D135" s="26" t="s">
        <v>298</v>
      </c>
      <c r="E135" s="24" t="s">
        <v>73</v>
      </c>
      <c r="F135" s="27" t="s">
        <v>207</v>
      </c>
      <c r="G135" s="28"/>
      <c r="H135" s="28">
        <f>IF(ISNA(vlookup($A135,Regional!$A$35:$I$87,9,FALSE)),0,(vlookup($A135,Regional!$A$35:$I$87,9,FALSE)))</f>
        <v>0</v>
      </c>
      <c r="I135" s="28"/>
      <c r="J135" s="29">
        <f>IF(ISNA(vlookup($A135,TT!$A$119:$H$178,8,FALSE)),0,(vlookup($A135,TT!$A$119:$H$178,8,FALSE)))</f>
        <v>0</v>
      </c>
      <c r="K135" s="29">
        <f>IF(ISNA(vlookup($A135,TT!$A$221:$H$280,8,FALSE)),0,(vlookup($A135,TT!$A$221:$H$280,8,FALSE)))</f>
        <v>0</v>
      </c>
      <c r="L135" s="29">
        <f>IF(ISNA(vlookup($A135,TT!$J$119:$Q$188,8,FALSE)),0,(vlookup($A135,TT!$J$119:$Q$188,8,FALSE)))</f>
        <v>16.88327596</v>
      </c>
      <c r="M135" s="29">
        <f>IF(ISNA(vlookup($A135,TT!$J$221:$Q$293,8,FALSE)),0,(vlookup($A135,TT!$J$221:$Q$293,8,FALSE)))</f>
        <v>20.33</v>
      </c>
      <c r="N135" s="30">
        <f>IF(ISNA(vlookup($A135,TT!$S$126:$Z$193,8,FALSE)),0,(vlookup($A135,TT!$S$126:$Z$193,8,FALSE)))</f>
        <v>0</v>
      </c>
      <c r="O135" s="30">
        <f>IF(ISNA(vlookup($A135,TT!$S$237:$Z$305,8,FALSE)),0,(vlookup($A135,TT!$S$237:$Z$305,8,FALSE)))</f>
        <v>0</v>
      </c>
      <c r="P135" s="32"/>
      <c r="Q135" s="32"/>
      <c r="R135" s="32"/>
      <c r="S135" s="32"/>
      <c r="T135" s="32"/>
      <c r="U135" s="32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34"/>
      <c r="AH135" s="48"/>
      <c r="AI135" s="48"/>
      <c r="AJ135" s="49"/>
      <c r="AK135" s="49"/>
      <c r="AL135" s="36"/>
      <c r="AM135" s="36"/>
      <c r="AN135" s="37">
        <f t="shared" si="3"/>
        <v>20.33</v>
      </c>
      <c r="AO135" s="38">
        <f t="shared" si="4"/>
        <v>16.88327596</v>
      </c>
      <c r="AP135" s="38">
        <f t="shared" si="5"/>
        <v>0</v>
      </c>
      <c r="AQ135" s="38">
        <f t="shared" si="6"/>
        <v>0</v>
      </c>
      <c r="AR135" s="97">
        <f t="shared" si="7"/>
        <v>37.21327596</v>
      </c>
      <c r="AS135" s="40"/>
    </row>
    <row r="136" ht="15.75" customHeight="1">
      <c r="A136" s="24" t="str">
        <f t="shared" si="1"/>
        <v>SimonKourline</v>
      </c>
      <c r="B136" s="25">
        <f t="shared" si="2"/>
        <v>134</v>
      </c>
      <c r="C136" s="41" t="s">
        <v>311</v>
      </c>
      <c r="D136" s="41" t="s">
        <v>422</v>
      </c>
      <c r="E136" s="24" t="s">
        <v>370</v>
      </c>
      <c r="F136" s="27" t="s">
        <v>207</v>
      </c>
      <c r="G136" s="28"/>
      <c r="H136" s="28">
        <f>IF(ISNA(vlookup($A136,Regional!$A$35:$I$87,9,FALSE)),0,(vlookup($A136,Regional!$A$35:$I$87,9,FALSE)))</f>
        <v>0</v>
      </c>
      <c r="I136" s="28"/>
      <c r="J136" s="29">
        <f>IF(ISNA(vlookup($A136,TT!$A$119:$H$178,8,FALSE)),0,(vlookup($A136,TT!$A$119:$H$178,8,FALSE)))</f>
        <v>0</v>
      </c>
      <c r="K136" s="29">
        <f>IF(ISNA(vlookup($A136,TT!$A$221:$H$280,8,FALSE)),0,(vlookup($A136,TT!$A$221:$H$280,8,FALSE)))</f>
        <v>0</v>
      </c>
      <c r="L136" s="29">
        <f>IF(ISNA(vlookup($A136,TT!$J$119:$Q$188,8,FALSE)),0,(vlookup($A136,TT!$J$119:$Q$188,8,FALSE)))</f>
        <v>0</v>
      </c>
      <c r="M136" s="29">
        <f>IF(ISNA(vlookup($A136,TT!$J$221:$Q$293,8,FALSE)),0,(vlookup($A136,TT!$J$221:$Q$293,8,FALSE)))</f>
        <v>0</v>
      </c>
      <c r="N136" s="30">
        <f>IF(ISNA(vlookup($A136,TT!$S$126:$Z$193,8,FALSE)),0,(vlookup($A136,TT!$S$126:$Z$193,8,FALSE)))</f>
        <v>19.11</v>
      </c>
      <c r="O136" s="30">
        <f>IF(ISNA(vlookup($A136,TT!$S$237:$Z$305,8,FALSE)),0,(vlookup($A136,TT!$S$237:$Z$305,8,FALSE)))</f>
        <v>14.91806263</v>
      </c>
      <c r="P136" s="42"/>
      <c r="Q136" s="42"/>
      <c r="R136" s="42"/>
      <c r="S136" s="42"/>
      <c r="T136" s="42"/>
      <c r="U136" s="42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4"/>
      <c r="AH136" s="44"/>
      <c r="AI136" s="44"/>
      <c r="AJ136" s="50"/>
      <c r="AK136" s="50"/>
      <c r="AL136" s="36"/>
      <c r="AM136" s="36"/>
      <c r="AN136" s="37">
        <f t="shared" si="3"/>
        <v>19.11</v>
      </c>
      <c r="AO136" s="38">
        <f t="shared" si="4"/>
        <v>14.91806263</v>
      </c>
      <c r="AP136" s="38">
        <f t="shared" si="5"/>
        <v>0</v>
      </c>
      <c r="AQ136" s="38">
        <f t="shared" si="6"/>
        <v>0</v>
      </c>
      <c r="AR136" s="97">
        <f t="shared" si="7"/>
        <v>34.02806263</v>
      </c>
      <c r="AS136" s="54"/>
    </row>
    <row r="137" ht="15.75" customHeight="1">
      <c r="A137" s="24" t="str">
        <f t="shared" si="1"/>
        <v>RyanMANNHEIMER</v>
      </c>
      <c r="B137" s="25">
        <f t="shared" si="2"/>
        <v>135</v>
      </c>
      <c r="C137" s="41" t="s">
        <v>423</v>
      </c>
      <c r="D137" s="26" t="s">
        <v>400</v>
      </c>
      <c r="E137" s="24" t="s">
        <v>137</v>
      </c>
      <c r="F137" s="27" t="s">
        <v>381</v>
      </c>
      <c r="G137" s="28"/>
      <c r="H137" s="28">
        <f>IF(ISNA(vlookup($A137,Regional!$A$35:$I$87,9,FALSE)),0,(vlookup($A137,Regional!$A$35:$I$87,9,FALSE)))</f>
        <v>29.36</v>
      </c>
      <c r="I137" s="28"/>
      <c r="J137" s="29">
        <f>IF(ISNA(vlookup($A137,TT!$A$119:$H$178,8,FALSE)),0,(vlookup($A137,TT!$A$119:$H$178,8,FALSE)))</f>
        <v>0</v>
      </c>
      <c r="K137" s="29">
        <f>IF(ISNA(vlookup($A137,TT!$A$221:$H$280,8,FALSE)),0,(vlookup($A137,TT!$A$221:$H$280,8,FALSE)))</f>
        <v>0</v>
      </c>
      <c r="L137" s="29">
        <f>IF(ISNA(vlookup($A137,TT!$J$119:$Q$188,8,FALSE)),0,(vlookup($A137,TT!$J$119:$Q$188,8,FALSE)))</f>
        <v>0</v>
      </c>
      <c r="M137" s="29">
        <f>IF(ISNA(vlookup($A137,TT!$J$221:$Q$293,8,FALSE)),0,(vlookup($A137,TT!$J$221:$Q$293,8,FALSE)))</f>
        <v>0</v>
      </c>
      <c r="N137" s="30">
        <f>IF(ISNA(vlookup($A137,TT!$S$126:$Z$193,8,FALSE)),0,(vlookup($A137,TT!$S$126:$Z$193,8,FALSE)))</f>
        <v>0</v>
      </c>
      <c r="O137" s="30">
        <f>IF(ISNA(vlookup($A137,TT!$S$237:$Z$305,8,FALSE)),0,(vlookup($A137,TT!$S$237:$Z$305,8,FALSE)))</f>
        <v>0</v>
      </c>
      <c r="P137" s="32"/>
      <c r="Q137" s="32"/>
      <c r="R137" s="32"/>
      <c r="S137" s="32"/>
      <c r="T137" s="32"/>
      <c r="U137" s="32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34"/>
      <c r="AH137" s="48"/>
      <c r="AI137" s="48"/>
      <c r="AJ137" s="49"/>
      <c r="AK137" s="49"/>
      <c r="AL137" s="36"/>
      <c r="AM137" s="36"/>
      <c r="AN137" s="37">
        <f t="shared" si="3"/>
        <v>29.36</v>
      </c>
      <c r="AO137" s="38">
        <f t="shared" si="4"/>
        <v>0</v>
      </c>
      <c r="AP137" s="38">
        <f t="shared" si="5"/>
        <v>0</v>
      </c>
      <c r="AQ137" s="38">
        <f t="shared" si="6"/>
        <v>0</v>
      </c>
      <c r="AR137" s="97">
        <f t="shared" si="7"/>
        <v>29.36</v>
      </c>
      <c r="AS137" s="40"/>
    </row>
    <row r="138" ht="15.75" customHeight="1">
      <c r="A138" s="24" t="str">
        <f t="shared" si="1"/>
        <v>EmmettTURNER</v>
      </c>
      <c r="B138" s="25">
        <f t="shared" si="2"/>
        <v>136</v>
      </c>
      <c r="C138" s="41" t="s">
        <v>424</v>
      </c>
      <c r="D138" s="26" t="s">
        <v>425</v>
      </c>
      <c r="E138" s="24" t="s">
        <v>137</v>
      </c>
      <c r="F138" s="27" t="s">
        <v>381</v>
      </c>
      <c r="G138" s="28"/>
      <c r="H138" s="28">
        <f>IF(ISNA(vlookup($A138,Regional!$A$35:$I$87,9,FALSE)),0,(vlookup($A138,Regional!$A$35:$I$87,9,FALSE)))</f>
        <v>27.01</v>
      </c>
      <c r="I138" s="28"/>
      <c r="J138" s="29">
        <f>IF(ISNA(vlookup($A138,TT!$A$119:$H$178,8,FALSE)),0,(vlookup($A138,TT!$A$119:$H$178,8,FALSE)))</f>
        <v>0</v>
      </c>
      <c r="K138" s="29">
        <f>IF(ISNA(vlookup($A138,TT!$A$221:$H$280,8,FALSE)),0,(vlookup($A138,TT!$A$221:$H$280,8,FALSE)))</f>
        <v>0</v>
      </c>
      <c r="L138" s="29">
        <f>IF(ISNA(vlookup($A138,TT!$J$119:$Q$188,8,FALSE)),0,(vlookup($A138,TT!$J$119:$Q$188,8,FALSE)))</f>
        <v>0</v>
      </c>
      <c r="M138" s="29">
        <f>IF(ISNA(vlookup($A138,TT!$J$221:$Q$293,8,FALSE)),0,(vlookup($A138,TT!$J$221:$Q$293,8,FALSE)))</f>
        <v>0</v>
      </c>
      <c r="N138" s="30">
        <f>IF(ISNA(vlookup($A138,TT!$S$126:$Z$193,8,FALSE)),0,(vlookup($A138,TT!$S$126:$Z$193,8,FALSE)))</f>
        <v>0</v>
      </c>
      <c r="O138" s="30">
        <f>IF(ISNA(vlookup($A138,TT!$S$237:$Z$305,8,FALSE)),0,(vlookup($A138,TT!$S$237:$Z$305,8,FALSE)))</f>
        <v>0</v>
      </c>
      <c r="P138" s="32"/>
      <c r="Q138" s="32"/>
      <c r="R138" s="32"/>
      <c r="S138" s="32"/>
      <c r="T138" s="32"/>
      <c r="U138" s="32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34"/>
      <c r="AH138" s="48"/>
      <c r="AI138" s="48"/>
      <c r="AJ138" s="49"/>
      <c r="AK138" s="49"/>
      <c r="AL138" s="36"/>
      <c r="AM138" s="36"/>
      <c r="AN138" s="37">
        <f t="shared" si="3"/>
        <v>27.01</v>
      </c>
      <c r="AO138" s="38">
        <f t="shared" si="4"/>
        <v>0</v>
      </c>
      <c r="AP138" s="38">
        <f t="shared" si="5"/>
        <v>0</v>
      </c>
      <c r="AQ138" s="38">
        <f t="shared" si="6"/>
        <v>0</v>
      </c>
      <c r="AR138" s="97">
        <f t="shared" si="7"/>
        <v>27.01</v>
      </c>
      <c r="AS138" s="40"/>
    </row>
    <row r="139" ht="15.75" customHeight="1">
      <c r="A139" s="24" t="str">
        <f t="shared" si="1"/>
        <v>LachlanSHARPE</v>
      </c>
      <c r="B139" s="25">
        <f t="shared" si="2"/>
        <v>137</v>
      </c>
      <c r="C139" s="41" t="s">
        <v>426</v>
      </c>
      <c r="D139" s="26" t="s">
        <v>427</v>
      </c>
      <c r="E139" s="24" t="s">
        <v>137</v>
      </c>
      <c r="F139" s="27" t="s">
        <v>327</v>
      </c>
      <c r="G139" s="28"/>
      <c r="H139" s="28">
        <f>IF(ISNA(vlookup($A139,Regional!$A$35:$I$87,9,FALSE)),0,(vlookup($A139,Regional!$A$35:$I$87,9,FALSE)))</f>
        <v>21.03</v>
      </c>
      <c r="I139" s="28"/>
      <c r="J139" s="29">
        <f>IF(ISNA(vlookup($A139,TT!$A$119:$H$178,8,FALSE)),0,(vlookup($A139,TT!$A$119:$H$178,8,FALSE)))</f>
        <v>0</v>
      </c>
      <c r="K139" s="29">
        <f>IF(ISNA(vlookup($A139,TT!$A$221:$H$280,8,FALSE)),0,(vlookup($A139,TT!$A$221:$H$280,8,FALSE)))</f>
        <v>0</v>
      </c>
      <c r="L139" s="29">
        <f>IF(ISNA(vlookup($A139,TT!$J$119:$Q$188,8,FALSE)),0,(vlookup($A139,TT!$J$119:$Q$188,8,FALSE)))</f>
        <v>0</v>
      </c>
      <c r="M139" s="29">
        <f>IF(ISNA(vlookup($A139,TT!$J$221:$Q$293,8,FALSE)),0,(vlookup($A139,TT!$J$221:$Q$293,8,FALSE)))</f>
        <v>0</v>
      </c>
      <c r="N139" s="30">
        <f>IF(ISNA(vlookup($A139,TT!$S$126:$Z$193,8,FALSE)),0,(vlookup($A139,TT!$S$126:$Z$193,8,FALSE)))</f>
        <v>0</v>
      </c>
      <c r="O139" s="30">
        <f>IF(ISNA(vlookup($A139,TT!$S$237:$Z$305,8,FALSE)),0,(vlookup($A139,TT!$S$237:$Z$305,8,FALSE)))</f>
        <v>0</v>
      </c>
      <c r="P139" s="32"/>
      <c r="Q139" s="32"/>
      <c r="R139" s="32"/>
      <c r="S139" s="32"/>
      <c r="T139" s="32"/>
      <c r="U139" s="32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34"/>
      <c r="AH139" s="48"/>
      <c r="AI139" s="48"/>
      <c r="AJ139" s="49"/>
      <c r="AK139" s="49"/>
      <c r="AL139" s="36"/>
      <c r="AM139" s="36"/>
      <c r="AN139" s="37">
        <f t="shared" si="3"/>
        <v>21.03</v>
      </c>
      <c r="AO139" s="38">
        <f t="shared" si="4"/>
        <v>0</v>
      </c>
      <c r="AP139" s="38">
        <f t="shared" si="5"/>
        <v>0</v>
      </c>
      <c r="AQ139" s="38">
        <f t="shared" si="6"/>
        <v>0</v>
      </c>
      <c r="AR139" s="97">
        <f t="shared" si="7"/>
        <v>21.03</v>
      </c>
      <c r="AS139" s="40"/>
    </row>
    <row r="140" ht="15.75" customHeight="1">
      <c r="A140" s="24" t="str">
        <f t="shared" si="1"/>
        <v>LeviBREEN</v>
      </c>
      <c r="B140" s="25">
        <f t="shared" si="2"/>
        <v>138</v>
      </c>
      <c r="C140" s="41" t="s">
        <v>428</v>
      </c>
      <c r="D140" s="26" t="s">
        <v>429</v>
      </c>
      <c r="E140" s="24" t="s">
        <v>137</v>
      </c>
      <c r="F140" s="27" t="s">
        <v>381</v>
      </c>
      <c r="G140" s="28"/>
      <c r="H140" s="28">
        <f>IF(ISNA(vlookup($A140,Regional!$A$35:$I$87,9,FALSE)),0,(vlookup($A140,Regional!$A$35:$I$87,9,FALSE)))</f>
        <v>19.35</v>
      </c>
      <c r="I140" s="28"/>
      <c r="J140" s="29">
        <f>IF(ISNA(vlookup($A140,TT!$A$119:$H$178,8,FALSE)),0,(vlookup($A140,TT!$A$119:$H$178,8,FALSE)))</f>
        <v>0</v>
      </c>
      <c r="K140" s="29">
        <f>IF(ISNA(vlookup($A140,TT!$A$221:$H$280,8,FALSE)),0,(vlookup($A140,TT!$A$221:$H$280,8,FALSE)))</f>
        <v>0</v>
      </c>
      <c r="L140" s="29">
        <f>IF(ISNA(vlookup($A140,TT!$J$119:$Q$188,8,FALSE)),0,(vlookup($A140,TT!$J$119:$Q$188,8,FALSE)))</f>
        <v>0</v>
      </c>
      <c r="M140" s="29">
        <f>IF(ISNA(vlookup($A140,TT!$J$221:$Q$293,8,FALSE)),0,(vlookup($A140,TT!$J$221:$Q$293,8,FALSE)))</f>
        <v>0</v>
      </c>
      <c r="N140" s="30">
        <f>IF(ISNA(vlookup($A140,TT!$S$126:$Z$193,8,FALSE)),0,(vlookup($A140,TT!$S$126:$Z$193,8,FALSE)))</f>
        <v>0</v>
      </c>
      <c r="O140" s="30">
        <f>IF(ISNA(vlookup($A140,TT!$S$237:$Z$305,8,FALSE)),0,(vlookup($A140,TT!$S$237:$Z$305,8,FALSE)))</f>
        <v>0</v>
      </c>
      <c r="P140" s="32"/>
      <c r="Q140" s="32"/>
      <c r="R140" s="32"/>
      <c r="S140" s="32"/>
      <c r="T140" s="32"/>
      <c r="U140" s="32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34"/>
      <c r="AH140" s="48"/>
      <c r="AI140" s="48"/>
      <c r="AJ140" s="49"/>
      <c r="AK140" s="49"/>
      <c r="AL140" s="36"/>
      <c r="AM140" s="36"/>
      <c r="AN140" s="37">
        <f t="shared" si="3"/>
        <v>19.35</v>
      </c>
      <c r="AO140" s="38">
        <f t="shared" si="4"/>
        <v>0</v>
      </c>
      <c r="AP140" s="38">
        <f t="shared" si="5"/>
        <v>0</v>
      </c>
      <c r="AQ140" s="38">
        <f t="shared" si="6"/>
        <v>0</v>
      </c>
      <c r="AR140" s="97">
        <f t="shared" si="7"/>
        <v>19.35</v>
      </c>
      <c r="AS140" s="40"/>
    </row>
    <row r="141" ht="15.75" customHeight="1">
      <c r="A141" s="24" t="str">
        <f t="shared" si="1"/>
        <v>JudeCampbell</v>
      </c>
      <c r="B141" s="25">
        <f t="shared" si="2"/>
        <v>139</v>
      </c>
      <c r="C141" s="41" t="s">
        <v>221</v>
      </c>
      <c r="D141" s="26" t="s">
        <v>152</v>
      </c>
      <c r="E141" s="24" t="s">
        <v>49</v>
      </c>
      <c r="F141" s="27" t="s">
        <v>223</v>
      </c>
      <c r="G141" s="28"/>
      <c r="H141" s="28">
        <f>IF(ISNA(vlookup($A141,Regional!$A$35:$I$87,9,FALSE)),0,(vlookup($A141,Regional!$A$35:$I$87,9,FALSE)))</f>
        <v>0</v>
      </c>
      <c r="I141" s="28"/>
      <c r="J141" s="29">
        <f>IF(ISNA(vlookup($A141,TT!$A$119:$H$178,8,FALSE)),0,(vlookup($A141,TT!$A$119:$H$178,8,FALSE)))</f>
        <v>0</v>
      </c>
      <c r="K141" s="29">
        <f>IF(ISNA(vlookup($A141,TT!$A$221:$H$280,8,FALSE)),0,(vlookup($A141,TT!$A$221:$H$280,8,FALSE)))</f>
        <v>0</v>
      </c>
      <c r="L141" s="29">
        <f>IF(ISNA(vlookup($A141,TT!$J$119:$Q$188,8,FALSE)),0,(vlookup($A141,TT!$J$119:$Q$188,8,FALSE)))</f>
        <v>0</v>
      </c>
      <c r="M141" s="29">
        <f>IF(ISNA(vlookup($A141,TT!$J$221:$Q$293,8,FALSE)),0,(vlookup($A141,TT!$J$221:$Q$293,8,FALSE)))</f>
        <v>0</v>
      </c>
      <c r="N141" s="30">
        <f>IF(ISNA(vlookup($A141,TT!$S$126:$Z$193,8,FALSE)),0,(vlookup($A141,TT!$S$126:$Z$193,8,FALSE)))</f>
        <v>0</v>
      </c>
      <c r="O141" s="30">
        <f>IF(ISNA(vlookup($A141,TT!$S$237:$Z$305,8,FALSE)),0,(vlookup($A141,TT!$S$237:$Z$305,8,FALSE)))</f>
        <v>15.8702794</v>
      </c>
      <c r="P141" s="32"/>
      <c r="Q141" s="32"/>
      <c r="R141" s="32"/>
      <c r="S141" s="32"/>
      <c r="T141" s="32"/>
      <c r="U141" s="32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34"/>
      <c r="AH141" s="48"/>
      <c r="AI141" s="48"/>
      <c r="AJ141" s="49"/>
      <c r="AK141" s="49"/>
      <c r="AL141" s="36"/>
      <c r="AM141" s="36"/>
      <c r="AN141" s="37">
        <f t="shared" si="3"/>
        <v>15.8702794</v>
      </c>
      <c r="AO141" s="38">
        <f t="shared" si="4"/>
        <v>0</v>
      </c>
      <c r="AP141" s="38">
        <f t="shared" si="5"/>
        <v>0</v>
      </c>
      <c r="AQ141" s="38">
        <f t="shared" si="6"/>
        <v>0</v>
      </c>
      <c r="AR141" s="97">
        <f t="shared" si="7"/>
        <v>15.8702794</v>
      </c>
      <c r="AS141" s="40"/>
    </row>
    <row r="142" ht="15.75" customHeight="1">
      <c r="A142" s="24" t="str">
        <f t="shared" si="1"/>
        <v>AngusMacDonald</v>
      </c>
      <c r="B142" s="25">
        <f t="shared" si="2"/>
        <v>140</v>
      </c>
      <c r="C142" s="41" t="s">
        <v>430</v>
      </c>
      <c r="D142" s="26" t="s">
        <v>431</v>
      </c>
      <c r="E142" s="24" t="s">
        <v>137</v>
      </c>
      <c r="F142" s="27" t="s">
        <v>432</v>
      </c>
      <c r="G142" s="28"/>
      <c r="H142" s="28">
        <f>IF(ISNA(vlookup($A142,Regional!$A$35:$I$87,9,FALSE)),0,(vlookup($A142,Regional!$A$35:$I$87,9,FALSE)))</f>
        <v>13.86</v>
      </c>
      <c r="I142" s="28"/>
      <c r="J142" s="29">
        <f>IF(ISNA(vlookup($A142,TT!$A$119:$H$178,8,FALSE)),0,(vlookup($A142,TT!$A$119:$H$178,8,FALSE)))</f>
        <v>0</v>
      </c>
      <c r="K142" s="29">
        <f>IF(ISNA(vlookup($A142,TT!$A$221:$H$280,8,FALSE)),0,(vlookup($A142,TT!$A$221:$H$280,8,FALSE)))</f>
        <v>0</v>
      </c>
      <c r="L142" s="29">
        <f>IF(ISNA(vlookup($A142,TT!$J$119:$Q$188,8,FALSE)),0,(vlookup($A142,TT!$J$119:$Q$188,8,FALSE)))</f>
        <v>0</v>
      </c>
      <c r="M142" s="29">
        <f>IF(ISNA(vlookup($A142,TT!$J$221:$Q$293,8,FALSE)),0,(vlookup($A142,TT!$J$221:$Q$293,8,FALSE)))</f>
        <v>0</v>
      </c>
      <c r="N142" s="30">
        <f>IF(ISNA(vlookup($A142,TT!$S$126:$Z$193,8,FALSE)),0,(vlookup($A142,TT!$S$126:$Z$193,8,FALSE)))</f>
        <v>0</v>
      </c>
      <c r="O142" s="30">
        <f>IF(ISNA(vlookup($A142,TT!$S$237:$Z$305,8,FALSE)),0,(vlookup($A142,TT!$S$237:$Z$305,8,FALSE)))</f>
        <v>0</v>
      </c>
      <c r="P142" s="32"/>
      <c r="Q142" s="32"/>
      <c r="R142" s="32"/>
      <c r="S142" s="32"/>
      <c r="T142" s="32"/>
      <c r="U142" s="32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34"/>
      <c r="AH142" s="48"/>
      <c r="AI142" s="48"/>
      <c r="AJ142" s="49"/>
      <c r="AK142" s="49"/>
      <c r="AL142" s="36"/>
      <c r="AM142" s="36"/>
      <c r="AN142" s="37">
        <f t="shared" si="3"/>
        <v>13.86</v>
      </c>
      <c r="AO142" s="38">
        <f t="shared" si="4"/>
        <v>0</v>
      </c>
      <c r="AP142" s="38">
        <f t="shared" si="5"/>
        <v>0</v>
      </c>
      <c r="AQ142" s="38">
        <f t="shared" si="6"/>
        <v>0</v>
      </c>
      <c r="AR142" s="97">
        <f t="shared" si="7"/>
        <v>13.86</v>
      </c>
      <c r="AS142" s="40"/>
    </row>
    <row r="143" ht="15.75" customHeight="1">
      <c r="A143" s="24" t="str">
        <f t="shared" si="1"/>
        <v>CarterMoll</v>
      </c>
      <c r="B143" s="25">
        <f t="shared" si="2"/>
        <v>141</v>
      </c>
      <c r="C143" s="41" t="s">
        <v>188</v>
      </c>
      <c r="D143" s="26" t="s">
        <v>184</v>
      </c>
      <c r="E143" s="24" t="s">
        <v>137</v>
      </c>
      <c r="F143" s="27" t="s">
        <v>432</v>
      </c>
      <c r="G143" s="28"/>
      <c r="H143" s="28">
        <f>IF(ISNA(vlookup($A143,Regional!$A$35:$I$87,9,FALSE)),0,(vlookup($A143,Regional!$A$35:$I$87,9,FALSE)))</f>
        <v>12.75</v>
      </c>
      <c r="I143" s="28"/>
      <c r="J143" s="29">
        <f>IF(ISNA(vlookup($A143,TT!$A$119:$H$178,8,FALSE)),0,(vlookup($A143,TT!$A$119:$H$178,8,FALSE)))</f>
        <v>0</v>
      </c>
      <c r="K143" s="29">
        <f>IF(ISNA(vlookup($A143,TT!$A$221:$H$280,8,FALSE)),0,(vlookup($A143,TT!$A$221:$H$280,8,FALSE)))</f>
        <v>0</v>
      </c>
      <c r="L143" s="29">
        <f>IF(ISNA(vlookup($A143,TT!$J$119:$Q$188,8,FALSE)),0,(vlookup($A143,TT!$J$119:$Q$188,8,FALSE)))</f>
        <v>0</v>
      </c>
      <c r="M143" s="29">
        <f>IF(ISNA(vlookup($A143,TT!$J$221:$Q$293,8,FALSE)),0,(vlookup($A143,TT!$J$221:$Q$293,8,FALSE)))</f>
        <v>0</v>
      </c>
      <c r="N143" s="30">
        <f>IF(ISNA(vlookup($A143,TT!$S$126:$Z$193,8,FALSE)),0,(vlookup($A143,TT!$S$126:$Z$193,8,FALSE)))</f>
        <v>0</v>
      </c>
      <c r="O143" s="30">
        <f>IF(ISNA(vlookup($A143,TT!$S$237:$Z$305,8,FALSE)),0,(vlookup($A143,TT!$S$237:$Z$305,8,FALSE)))</f>
        <v>0</v>
      </c>
      <c r="P143" s="32"/>
      <c r="Q143" s="32"/>
      <c r="R143" s="32"/>
      <c r="S143" s="32"/>
      <c r="T143" s="32"/>
      <c r="U143" s="32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34"/>
      <c r="AH143" s="48"/>
      <c r="AI143" s="48"/>
      <c r="AJ143" s="49"/>
      <c r="AK143" s="49"/>
      <c r="AL143" s="36"/>
      <c r="AM143" s="36"/>
      <c r="AN143" s="37">
        <f t="shared" si="3"/>
        <v>12.75</v>
      </c>
      <c r="AO143" s="38">
        <f t="shared" si="4"/>
        <v>0</v>
      </c>
      <c r="AP143" s="38">
        <f t="shared" si="5"/>
        <v>0</v>
      </c>
      <c r="AQ143" s="38">
        <f t="shared" si="6"/>
        <v>0</v>
      </c>
      <c r="AR143" s="97">
        <f t="shared" si="7"/>
        <v>12.75</v>
      </c>
      <c r="AS143" s="40"/>
    </row>
    <row r="144" ht="15.75" customHeight="1">
      <c r="A144" s="24" t="str">
        <f t="shared" si="1"/>
        <v>BenjaminShantz</v>
      </c>
      <c r="B144" s="25">
        <f t="shared" si="2"/>
        <v>142</v>
      </c>
      <c r="C144" s="41" t="s">
        <v>433</v>
      </c>
      <c r="D144" s="26" t="s">
        <v>147</v>
      </c>
      <c r="E144" s="24" t="s">
        <v>137</v>
      </c>
      <c r="F144" s="27" t="s">
        <v>432</v>
      </c>
      <c r="G144" s="28"/>
      <c r="H144" s="28">
        <f>IF(ISNA(vlookup($A144,Regional!$A$35:$I$87,9,FALSE)),0,(vlookup($A144,Regional!$A$35:$I$87,9,FALSE)))</f>
        <v>11.73</v>
      </c>
      <c r="I144" s="28"/>
      <c r="J144" s="29">
        <f>IF(ISNA(vlookup($A144,TT!$A$119:$H$178,8,FALSE)),0,(vlookup($A144,TT!$A$119:$H$178,8,FALSE)))</f>
        <v>0</v>
      </c>
      <c r="K144" s="29">
        <f>IF(ISNA(vlookup($A144,TT!$A$221:$H$280,8,FALSE)),0,(vlookup($A144,TT!$A$221:$H$280,8,FALSE)))</f>
        <v>0</v>
      </c>
      <c r="L144" s="29">
        <f>IF(ISNA(vlookup($A144,TT!$J$119:$Q$188,8,FALSE)),0,(vlookup($A144,TT!$J$119:$Q$188,8,FALSE)))</f>
        <v>0</v>
      </c>
      <c r="M144" s="29">
        <f>IF(ISNA(vlookup($A144,TT!$J$221:$Q$293,8,FALSE)),0,(vlookup($A144,TT!$J$221:$Q$293,8,FALSE)))</f>
        <v>0</v>
      </c>
      <c r="N144" s="30">
        <f>IF(ISNA(vlookup($A144,TT!$S$126:$Z$193,8,FALSE)),0,(vlookup($A144,TT!$S$126:$Z$193,8,FALSE)))</f>
        <v>0</v>
      </c>
      <c r="O144" s="30">
        <f>IF(ISNA(vlookup($A144,TT!$S$237:$Z$305,8,FALSE)),0,(vlookup($A144,TT!$S$237:$Z$305,8,FALSE)))</f>
        <v>0</v>
      </c>
      <c r="P144" s="32"/>
      <c r="Q144" s="32"/>
      <c r="R144" s="32"/>
      <c r="S144" s="32"/>
      <c r="T144" s="32"/>
      <c r="U144" s="32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34"/>
      <c r="AH144" s="48"/>
      <c r="AI144" s="48"/>
      <c r="AJ144" s="49"/>
      <c r="AK144" s="49"/>
      <c r="AL144" s="36"/>
      <c r="AM144" s="36"/>
      <c r="AN144" s="37">
        <f t="shared" si="3"/>
        <v>11.73</v>
      </c>
      <c r="AO144" s="38">
        <f t="shared" si="4"/>
        <v>0</v>
      </c>
      <c r="AP144" s="38">
        <f t="shared" si="5"/>
        <v>0</v>
      </c>
      <c r="AQ144" s="38">
        <f t="shared" si="6"/>
        <v>0</v>
      </c>
      <c r="AR144" s="97">
        <f t="shared" si="7"/>
        <v>11.73</v>
      </c>
      <c r="AS144" s="40"/>
    </row>
    <row r="145" ht="15.75" customHeight="1">
      <c r="A145" s="24" t="str">
        <f t="shared" si="1"/>
        <v>QuinnUNGER</v>
      </c>
      <c r="B145" s="25">
        <f t="shared" si="2"/>
        <v>143</v>
      </c>
      <c r="C145" s="41" t="s">
        <v>434</v>
      </c>
      <c r="D145" s="26" t="s">
        <v>435</v>
      </c>
      <c r="E145" s="24" t="s">
        <v>137</v>
      </c>
      <c r="F145" s="27" t="s">
        <v>207</v>
      </c>
      <c r="G145" s="28"/>
      <c r="H145" s="28">
        <f>IF(ISNA(vlookup($A145,Regional!$A$35:$I$87,9,FALSE)),0,(vlookup($A145,Regional!$A$35:$I$87,9,FALSE)))</f>
        <v>0</v>
      </c>
      <c r="I145" s="28"/>
      <c r="J145" s="29">
        <f>IF(ISNA(vlookup($A145,TT!$A$119:$H$178,8,FALSE)),0,(vlookup($A145,TT!$A$119:$H$178,8,FALSE)))</f>
        <v>0</v>
      </c>
      <c r="K145" s="29">
        <f>IF(ISNA(vlookup($A145,TT!$A$221:$H$280,8,FALSE)),0,(vlookup($A145,TT!$A$221:$H$280,8,FALSE)))</f>
        <v>0</v>
      </c>
      <c r="L145" s="29">
        <f>IF(ISNA(vlookup($A145,TT!$J$119:$Q$188,8,FALSE)),0,(vlookup($A145,TT!$J$119:$Q$188,8,FALSE)))</f>
        <v>0</v>
      </c>
      <c r="M145" s="29">
        <f>IF(ISNA(vlookup($A145,TT!$J$221:$Q$293,8,FALSE)),0,(vlookup($A145,TT!$J$221:$Q$293,8,FALSE)))</f>
        <v>0</v>
      </c>
      <c r="N145" s="30">
        <f>IF(ISNA(vlookup($A145,TT!$S$126:$Z$193,8,FALSE)),0,(vlookup($A145,TT!$S$126:$Z$193,8,FALSE)))</f>
        <v>0</v>
      </c>
      <c r="O145" s="30">
        <f>IF(ISNA(vlookup($A145,TT!$S$237:$Z$305,8,FALSE)),0,(vlookup($A145,TT!$S$237:$Z$305,8,FALSE)))</f>
        <v>11.64726189</v>
      </c>
      <c r="P145" s="32"/>
      <c r="Q145" s="32"/>
      <c r="R145" s="32"/>
      <c r="S145" s="32"/>
      <c r="T145" s="32"/>
      <c r="U145" s="32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34"/>
      <c r="AH145" s="48"/>
      <c r="AI145" s="48"/>
      <c r="AJ145" s="49"/>
      <c r="AK145" s="49"/>
      <c r="AL145" s="36"/>
      <c r="AM145" s="36"/>
      <c r="AN145" s="37">
        <f t="shared" si="3"/>
        <v>11.64726189</v>
      </c>
      <c r="AO145" s="38">
        <f t="shared" si="4"/>
        <v>0</v>
      </c>
      <c r="AP145" s="38">
        <f t="shared" si="5"/>
        <v>0</v>
      </c>
      <c r="AQ145" s="38">
        <f t="shared" si="6"/>
        <v>0</v>
      </c>
      <c r="AR145" s="97">
        <f t="shared" si="7"/>
        <v>11.64726189</v>
      </c>
      <c r="AS145" s="40"/>
    </row>
    <row r="146" ht="15.75" customHeight="1">
      <c r="A146" s="24" t="str">
        <f t="shared" si="1"/>
        <v>RobbyHart</v>
      </c>
      <c r="B146" s="25">
        <f t="shared" si="2"/>
        <v>144</v>
      </c>
      <c r="C146" s="41" t="s">
        <v>436</v>
      </c>
      <c r="D146" s="26" t="s">
        <v>437</v>
      </c>
      <c r="E146" s="24" t="s">
        <v>137</v>
      </c>
      <c r="F146" s="27" t="s">
        <v>381</v>
      </c>
      <c r="G146" s="28"/>
      <c r="H146" s="28">
        <f>IF(ISNA(vlookup($A146,Regional!$A$35:$I$87,9,FALSE)),0,(vlookup($A146,Regional!$A$35:$I$87,9,FALSE)))</f>
        <v>10.79</v>
      </c>
      <c r="I146" s="28"/>
      <c r="J146" s="29">
        <f>IF(ISNA(vlookup($A146,TT!$A$119:$H$178,8,FALSE)),0,(vlookup($A146,TT!$A$119:$H$178,8,FALSE)))</f>
        <v>0</v>
      </c>
      <c r="K146" s="29">
        <f>IF(ISNA(vlookup($A146,TT!$A$221:$H$280,8,FALSE)),0,(vlookup($A146,TT!$A$221:$H$280,8,FALSE)))</f>
        <v>0</v>
      </c>
      <c r="L146" s="29">
        <f>IF(ISNA(vlookup($A146,TT!$J$119:$Q$188,8,FALSE)),0,(vlookup($A146,TT!$J$119:$Q$188,8,FALSE)))</f>
        <v>0</v>
      </c>
      <c r="M146" s="29">
        <f>IF(ISNA(vlookup($A146,TT!$J$221:$Q$293,8,FALSE)),0,(vlookup($A146,TT!$J$221:$Q$293,8,FALSE)))</f>
        <v>0</v>
      </c>
      <c r="N146" s="30">
        <f>IF(ISNA(vlookup($A146,TT!$S$126:$Z$193,8,FALSE)),0,(vlookup($A146,TT!$S$126:$Z$193,8,FALSE)))</f>
        <v>0</v>
      </c>
      <c r="O146" s="30">
        <f>IF(ISNA(vlookup($A146,TT!$S$237:$Z$305,8,FALSE)),0,(vlookup($A146,TT!$S$237:$Z$305,8,FALSE)))</f>
        <v>0</v>
      </c>
      <c r="P146" s="32"/>
      <c r="Q146" s="32"/>
      <c r="R146" s="32"/>
      <c r="S146" s="32"/>
      <c r="T146" s="32"/>
      <c r="U146" s="32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34"/>
      <c r="AH146" s="48"/>
      <c r="AI146" s="48"/>
      <c r="AJ146" s="49"/>
      <c r="AK146" s="49"/>
      <c r="AL146" s="36"/>
      <c r="AM146" s="36"/>
      <c r="AN146" s="37">
        <f t="shared" si="3"/>
        <v>10.79</v>
      </c>
      <c r="AO146" s="38">
        <f t="shared" si="4"/>
        <v>0</v>
      </c>
      <c r="AP146" s="38">
        <f t="shared" si="5"/>
        <v>0</v>
      </c>
      <c r="AQ146" s="38">
        <f t="shared" si="6"/>
        <v>0</v>
      </c>
      <c r="AR146" s="97">
        <f t="shared" si="7"/>
        <v>10.79</v>
      </c>
      <c r="AS146" s="40"/>
    </row>
    <row r="147" ht="15.75" customHeight="1">
      <c r="A147" s="24" t="str">
        <f t="shared" si="1"/>
        <v>PrestonMeisser</v>
      </c>
      <c r="B147" s="25">
        <f t="shared" si="2"/>
        <v>145</v>
      </c>
      <c r="C147" s="41" t="s">
        <v>438</v>
      </c>
      <c r="D147" s="26" t="s">
        <v>439</v>
      </c>
      <c r="E147" s="24" t="s">
        <v>137</v>
      </c>
      <c r="F147" s="27" t="s">
        <v>327</v>
      </c>
      <c r="G147" s="28"/>
      <c r="H147" s="28">
        <f>IF(ISNA(vlookup($A147,Regional!$A$35:$I$87,9,FALSE)),0,(vlookup($A147,Regional!$A$35:$I$87,9,FALSE)))</f>
        <v>9.93</v>
      </c>
      <c r="I147" s="28"/>
      <c r="J147" s="29">
        <f>IF(ISNA(vlookup($A147,TT!$A$119:$H$178,8,FALSE)),0,(vlookup($A147,TT!$A$119:$H$178,8,FALSE)))</f>
        <v>0</v>
      </c>
      <c r="K147" s="29">
        <f>IF(ISNA(vlookup($A147,TT!$A$221:$H$280,8,FALSE)),0,(vlookup($A147,TT!$A$221:$H$280,8,FALSE)))</f>
        <v>0</v>
      </c>
      <c r="L147" s="29">
        <f>IF(ISNA(vlookup($A147,TT!$J$119:$Q$188,8,FALSE)),0,(vlookup($A147,TT!$J$119:$Q$188,8,FALSE)))</f>
        <v>0</v>
      </c>
      <c r="M147" s="29">
        <f>IF(ISNA(vlookup($A147,TT!$J$221:$Q$293,8,FALSE)),0,(vlookup($A147,TT!$J$221:$Q$293,8,FALSE)))</f>
        <v>0</v>
      </c>
      <c r="N147" s="30">
        <f>IF(ISNA(vlookup($A147,TT!$S$126:$Z$193,8,FALSE)),0,(vlookup($A147,TT!$S$126:$Z$193,8,FALSE)))</f>
        <v>0</v>
      </c>
      <c r="O147" s="30">
        <f>IF(ISNA(vlookup($A147,TT!$S$237:$Z$305,8,FALSE)),0,(vlookup($A147,TT!$S$237:$Z$305,8,FALSE)))</f>
        <v>0</v>
      </c>
      <c r="P147" s="32"/>
      <c r="Q147" s="32"/>
      <c r="R147" s="32"/>
      <c r="S147" s="32"/>
      <c r="T147" s="32"/>
      <c r="U147" s="32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34"/>
      <c r="AH147" s="48"/>
      <c r="AI147" s="48"/>
      <c r="AJ147" s="49"/>
      <c r="AK147" s="49"/>
      <c r="AL147" s="36"/>
      <c r="AM147" s="36"/>
      <c r="AN147" s="37">
        <f t="shared" si="3"/>
        <v>9.93</v>
      </c>
      <c r="AO147" s="38">
        <f t="shared" si="4"/>
        <v>0</v>
      </c>
      <c r="AP147" s="38">
        <f t="shared" si="5"/>
        <v>0</v>
      </c>
      <c r="AQ147" s="38">
        <f t="shared" si="6"/>
        <v>0</v>
      </c>
      <c r="AR147" s="97">
        <f t="shared" si="7"/>
        <v>9.93</v>
      </c>
      <c r="AS147" s="40"/>
    </row>
    <row r="148" ht="15.75" customHeight="1">
      <c r="A148" s="24" t="str">
        <f t="shared" si="1"/>
        <v>AndrewWOOD</v>
      </c>
      <c r="B148" s="25">
        <f t="shared" si="2"/>
        <v>146</v>
      </c>
      <c r="C148" s="41" t="s">
        <v>270</v>
      </c>
      <c r="D148" s="26" t="s">
        <v>440</v>
      </c>
      <c r="E148" s="24" t="s">
        <v>76</v>
      </c>
      <c r="F148" s="27" t="s">
        <v>212</v>
      </c>
      <c r="G148" s="28"/>
      <c r="H148" s="28">
        <f>IF(ISNA(vlookup($A148,Regional!$A$35:$I$87,9,FALSE)),0,(vlookup($A148,Regional!$A$35:$I$87,9,FALSE)))</f>
        <v>0</v>
      </c>
      <c r="I148" s="28"/>
      <c r="J148" s="29">
        <f>IF(ISNA(vlookup($A148,TT!$A$119:$H$178,8,FALSE)),0,(vlookup($A148,TT!$A$119:$H$178,8,FALSE)))</f>
        <v>0</v>
      </c>
      <c r="K148" s="29">
        <f>IF(ISNA(vlookup($A148,TT!$A$221:$H$280,8,FALSE)),0,(vlookup($A148,TT!$A$221:$H$280,8,FALSE)))</f>
        <v>0</v>
      </c>
      <c r="L148" s="29">
        <f>IF(ISNA(vlookup($A148,TT!$J$119:$Q$188,8,FALSE)),0,(vlookup($A148,TT!$J$119:$Q$188,8,FALSE)))</f>
        <v>0</v>
      </c>
      <c r="M148" s="29">
        <f>IF(ISNA(vlookup($A148,TT!$J$221:$Q$293,8,FALSE)),0,(vlookup($A148,TT!$J$221:$Q$293,8,FALSE)))</f>
        <v>0</v>
      </c>
      <c r="N148" s="30">
        <f>IF(ISNA(vlookup($A148,TT!$S$126:$Z$193,8,FALSE)),0,(vlookup($A148,TT!$S$126:$Z$193,8,FALSE)))</f>
        <v>0</v>
      </c>
      <c r="O148" s="30">
        <f>IF(ISNA(vlookup($A148,TT!$S$237:$Z$305,8,FALSE)),0,(vlookup($A148,TT!$S$237:$Z$305,8,FALSE)))</f>
        <v>0</v>
      </c>
      <c r="P148" s="32"/>
      <c r="Q148" s="32"/>
      <c r="R148" s="32"/>
      <c r="S148" s="32"/>
      <c r="T148" s="32"/>
      <c r="U148" s="32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34"/>
      <c r="AH148" s="48"/>
      <c r="AI148" s="48"/>
      <c r="AJ148" s="49"/>
      <c r="AK148" s="49"/>
      <c r="AL148" s="36"/>
      <c r="AM148" s="36"/>
      <c r="AN148" s="37">
        <f t="shared" si="3"/>
        <v>0</v>
      </c>
      <c r="AO148" s="38">
        <f t="shared" si="4"/>
        <v>0</v>
      </c>
      <c r="AP148" s="38">
        <f t="shared" si="5"/>
        <v>0</v>
      </c>
      <c r="AQ148" s="38">
        <f t="shared" si="6"/>
        <v>0</v>
      </c>
      <c r="AR148" s="97">
        <f t="shared" si="7"/>
        <v>0</v>
      </c>
      <c r="AS148" s="40"/>
    </row>
    <row r="149" ht="15.75" customHeight="1">
      <c r="A149" s="41"/>
      <c r="B149" s="102"/>
      <c r="C149" s="41"/>
      <c r="D149" s="41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103"/>
      <c r="AS149" s="26"/>
    </row>
    <row r="150" ht="15.75" customHeight="1">
      <c r="A150" s="41"/>
      <c r="B150" s="102"/>
      <c r="C150" s="41"/>
      <c r="D150" s="41"/>
      <c r="E150" s="41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103"/>
      <c r="AS150" s="26"/>
    </row>
    <row r="151" ht="15.75" customHeight="1">
      <c r="A151" s="41"/>
      <c r="B151" s="102"/>
      <c r="C151" s="41"/>
      <c r="D151" s="41"/>
      <c r="E151" s="41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103"/>
      <c r="AS151" s="26"/>
    </row>
    <row r="152" ht="15.75" customHeight="1">
      <c r="A152" s="41"/>
      <c r="B152" s="102"/>
      <c r="C152" s="41"/>
      <c r="D152" s="41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103"/>
      <c r="AS152" s="26"/>
    </row>
    <row r="153" ht="15.75" customHeight="1">
      <c r="A153" s="41"/>
      <c r="B153" s="102"/>
      <c r="C153" s="41"/>
      <c r="D153" s="41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103"/>
      <c r="AS153" s="26"/>
    </row>
    <row r="154" ht="15.75" customHeight="1">
      <c r="A154" s="41"/>
      <c r="B154" s="102"/>
      <c r="C154" s="41"/>
      <c r="D154" s="41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103"/>
      <c r="AS154" s="26"/>
    </row>
    <row r="155" ht="15.75" customHeight="1">
      <c r="A155" s="41"/>
      <c r="B155" s="102"/>
      <c r="C155" s="41"/>
      <c r="D155" s="41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103"/>
      <c r="AS155" s="26"/>
    </row>
    <row r="156" ht="15.75" customHeight="1">
      <c r="A156" s="41"/>
      <c r="B156" s="102"/>
      <c r="C156" s="41"/>
      <c r="D156" s="41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103"/>
      <c r="AS156" s="26"/>
    </row>
    <row r="157" ht="15.75" customHeight="1">
      <c r="A157" s="41"/>
      <c r="B157" s="102"/>
      <c r="C157" s="41"/>
      <c r="D157" s="41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103"/>
      <c r="AS157" s="26"/>
    </row>
    <row r="158" ht="15.75" customHeight="1">
      <c r="A158" s="41"/>
      <c r="B158" s="102"/>
      <c r="C158" s="41"/>
      <c r="D158" s="41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103"/>
      <c r="AS158" s="26"/>
    </row>
    <row r="159" ht="15.75" customHeight="1">
      <c r="A159" s="41"/>
      <c r="B159" s="102"/>
      <c r="C159" s="41"/>
      <c r="D159" s="41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103"/>
      <c r="AS159" s="26"/>
    </row>
    <row r="160" ht="15.75" customHeight="1">
      <c r="A160" s="41"/>
      <c r="B160" s="102"/>
      <c r="C160" s="41"/>
      <c r="D160" s="41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103"/>
      <c r="AS160" s="26"/>
    </row>
    <row r="161" ht="15.75" customHeight="1">
      <c r="A161" s="41"/>
      <c r="B161" s="102"/>
      <c r="C161" s="41"/>
      <c r="D161" s="41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103"/>
      <c r="AS161" s="26"/>
    </row>
    <row r="162" ht="15.75" customHeight="1">
      <c r="A162" s="41"/>
      <c r="B162" s="102"/>
      <c r="C162" s="41"/>
      <c r="D162" s="41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103"/>
      <c r="AS162" s="26"/>
    </row>
    <row r="163" ht="15.75" customHeight="1">
      <c r="A163" s="41"/>
      <c r="B163" s="102"/>
      <c r="C163" s="41"/>
      <c r="D163" s="41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103"/>
      <c r="AS163" s="26"/>
    </row>
    <row r="164" ht="15.75" customHeight="1">
      <c r="A164" s="41"/>
      <c r="B164" s="102"/>
      <c r="C164" s="41"/>
      <c r="D164" s="41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103"/>
      <c r="AS164" s="26"/>
    </row>
    <row r="165" ht="15.75" customHeight="1">
      <c r="A165" s="41"/>
      <c r="B165" s="102"/>
      <c r="C165" s="41"/>
      <c r="D165" s="41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103"/>
      <c r="AS165" s="26"/>
    </row>
    <row r="166" ht="15.75" customHeight="1">
      <c r="A166" s="41"/>
      <c r="B166" s="102"/>
      <c r="C166" s="41"/>
      <c r="D166" s="41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103"/>
      <c r="AS166" s="26"/>
    </row>
    <row r="167" ht="15.75" customHeight="1">
      <c r="A167" s="41"/>
      <c r="B167" s="102"/>
      <c r="C167" s="41"/>
      <c r="D167" s="41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103"/>
      <c r="AS167" s="26"/>
    </row>
    <row r="168" ht="15.75" customHeight="1">
      <c r="A168" s="41"/>
      <c r="B168" s="102"/>
      <c r="C168" s="41"/>
      <c r="D168" s="41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103"/>
      <c r="AS168" s="26"/>
    </row>
    <row r="169" ht="15.75" customHeight="1">
      <c r="A169" s="41"/>
      <c r="B169" s="102"/>
      <c r="C169" s="41"/>
      <c r="D169" s="41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103"/>
      <c r="AS169" s="26"/>
    </row>
    <row r="170" ht="15.75" customHeight="1">
      <c r="A170" s="41"/>
      <c r="B170" s="102"/>
      <c r="C170" s="41"/>
      <c r="D170" s="41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103"/>
      <c r="AS170" s="26"/>
    </row>
    <row r="171" ht="15.75" customHeight="1">
      <c r="A171" s="41"/>
      <c r="B171" s="102"/>
      <c r="C171" s="41"/>
      <c r="D171" s="41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103"/>
      <c r="AS171" s="26"/>
    </row>
    <row r="172" ht="15.75" customHeight="1">
      <c r="A172" s="41"/>
      <c r="B172" s="102"/>
      <c r="C172" s="41"/>
      <c r="D172" s="41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103"/>
      <c r="AS172" s="26"/>
    </row>
    <row r="173" ht="15.75" customHeight="1">
      <c r="A173" s="41"/>
      <c r="B173" s="102"/>
      <c r="C173" s="41"/>
      <c r="D173" s="41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103"/>
      <c r="AS173" s="26"/>
    </row>
    <row r="174" ht="15.75" customHeight="1">
      <c r="A174" s="41"/>
      <c r="B174" s="102"/>
      <c r="C174" s="41"/>
      <c r="D174" s="41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103"/>
      <c r="AS174" s="26"/>
    </row>
    <row r="175" ht="15.75" customHeight="1">
      <c r="A175" s="41"/>
      <c r="B175" s="102"/>
      <c r="C175" s="41"/>
      <c r="D175" s="41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103"/>
      <c r="AS175" s="26"/>
    </row>
    <row r="176" ht="15.75" customHeight="1">
      <c r="A176" s="41"/>
      <c r="B176" s="102"/>
      <c r="C176" s="41"/>
      <c r="D176" s="41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103"/>
      <c r="AS176" s="26"/>
    </row>
    <row r="177" ht="15.75" customHeight="1">
      <c r="A177" s="41"/>
      <c r="B177" s="102"/>
      <c r="C177" s="41"/>
      <c r="D177" s="41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103"/>
      <c r="AS177" s="26"/>
    </row>
    <row r="178" ht="15.75" customHeight="1">
      <c r="A178" s="41"/>
      <c r="B178" s="102"/>
      <c r="C178" s="41"/>
      <c r="D178" s="41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103"/>
      <c r="AS178" s="26"/>
    </row>
    <row r="179" ht="15.75" customHeight="1">
      <c r="A179" s="41"/>
      <c r="B179" s="102"/>
      <c r="C179" s="41"/>
      <c r="D179" s="41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103"/>
      <c r="AS179" s="26"/>
    </row>
    <row r="180" ht="15.75" customHeight="1">
      <c r="A180" s="41"/>
      <c r="B180" s="102"/>
      <c r="C180" s="41"/>
      <c r="D180" s="41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103"/>
      <c r="AS180" s="26"/>
    </row>
    <row r="181" ht="15.75" customHeight="1">
      <c r="A181" s="41"/>
      <c r="B181" s="102"/>
      <c r="C181" s="41"/>
      <c r="D181" s="41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103"/>
      <c r="AS181" s="26"/>
    </row>
    <row r="182" ht="15.75" customHeight="1">
      <c r="A182" s="41"/>
      <c r="B182" s="102"/>
      <c r="C182" s="41"/>
      <c r="D182" s="41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103"/>
      <c r="AS182" s="26"/>
    </row>
    <row r="183" ht="15.75" customHeight="1">
      <c r="A183" s="41"/>
      <c r="B183" s="102"/>
      <c r="C183" s="41"/>
      <c r="D183" s="41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103"/>
      <c r="AS183" s="26"/>
    </row>
    <row r="184" ht="15.75" customHeight="1">
      <c r="A184" s="41"/>
      <c r="B184" s="102"/>
      <c r="C184" s="41"/>
      <c r="D184" s="41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103"/>
      <c r="AS184" s="26"/>
    </row>
    <row r="185" ht="15.75" customHeight="1">
      <c r="A185" s="41"/>
      <c r="B185" s="102"/>
      <c r="C185" s="41"/>
      <c r="D185" s="41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103"/>
      <c r="AS185" s="26"/>
    </row>
    <row r="186" ht="15.75" customHeight="1">
      <c r="A186" s="41"/>
      <c r="B186" s="102"/>
      <c r="C186" s="41"/>
      <c r="D186" s="41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103"/>
      <c r="AS186" s="26"/>
    </row>
    <row r="187" ht="15.75" customHeight="1">
      <c r="A187" s="41"/>
      <c r="B187" s="102"/>
      <c r="C187" s="41"/>
      <c r="D187" s="41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103"/>
      <c r="AS187" s="26"/>
    </row>
    <row r="188" ht="15.75" customHeight="1">
      <c r="A188" s="41"/>
      <c r="B188" s="102"/>
      <c r="C188" s="41"/>
      <c r="D188" s="41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103"/>
      <c r="AS188" s="26"/>
    </row>
    <row r="189" ht="15.75" customHeight="1">
      <c r="A189" s="41"/>
      <c r="B189" s="102"/>
      <c r="C189" s="41"/>
      <c r="D189" s="41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103"/>
      <c r="AS189" s="26"/>
    </row>
    <row r="190" ht="15.75" customHeight="1">
      <c r="A190" s="41"/>
      <c r="B190" s="102"/>
      <c r="C190" s="41"/>
      <c r="D190" s="41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103"/>
      <c r="AS190" s="26"/>
    </row>
    <row r="191" ht="15.75" customHeight="1">
      <c r="A191" s="41"/>
      <c r="B191" s="102"/>
      <c r="C191" s="41"/>
      <c r="D191" s="41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103"/>
      <c r="AS191" s="26"/>
    </row>
    <row r="192" ht="15.75" customHeight="1">
      <c r="A192" s="41"/>
      <c r="B192" s="102"/>
      <c r="C192" s="41"/>
      <c r="D192" s="41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103"/>
      <c r="AS192" s="26"/>
    </row>
    <row r="193" ht="15.75" customHeight="1">
      <c r="A193" s="41"/>
      <c r="B193" s="102"/>
      <c r="C193" s="41"/>
      <c r="D193" s="41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103"/>
      <c r="AS193" s="26"/>
    </row>
    <row r="194" ht="15.75" customHeight="1">
      <c r="A194" s="41"/>
      <c r="B194" s="102"/>
      <c r="C194" s="41"/>
      <c r="D194" s="41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103"/>
      <c r="AS194" s="26"/>
    </row>
    <row r="195" ht="15.75" customHeight="1">
      <c r="A195" s="41"/>
      <c r="B195" s="102"/>
      <c r="C195" s="41"/>
      <c r="D195" s="41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103"/>
      <c r="AS195" s="26"/>
    </row>
    <row r="196" ht="15.75" customHeight="1">
      <c r="A196" s="41"/>
      <c r="B196" s="102"/>
      <c r="C196" s="41"/>
      <c r="D196" s="41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103"/>
      <c r="AS196" s="26"/>
    </row>
    <row r="197" ht="15.75" customHeight="1">
      <c r="A197" s="41"/>
      <c r="B197" s="102"/>
      <c r="C197" s="41"/>
      <c r="D197" s="41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103"/>
      <c r="AS197" s="26"/>
    </row>
    <row r="198" ht="15.75" customHeight="1">
      <c r="A198" s="41"/>
      <c r="B198" s="102"/>
      <c r="C198" s="41"/>
      <c r="D198" s="41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103"/>
      <c r="AS198" s="26"/>
    </row>
    <row r="199" ht="15.75" customHeight="1">
      <c r="A199" s="41"/>
      <c r="B199" s="102"/>
      <c r="C199" s="41"/>
      <c r="D199" s="41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103"/>
      <c r="AS199" s="26"/>
    </row>
    <row r="200" ht="15.75" customHeight="1">
      <c r="A200" s="41"/>
      <c r="B200" s="102"/>
      <c r="C200" s="41"/>
      <c r="D200" s="41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103"/>
      <c r="AS200" s="26"/>
    </row>
    <row r="201" ht="15.75" customHeight="1">
      <c r="A201" s="41"/>
      <c r="B201" s="102"/>
      <c r="C201" s="41"/>
      <c r="D201" s="41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103"/>
      <c r="AS201" s="26"/>
    </row>
    <row r="202" ht="15.75" customHeight="1">
      <c r="A202" s="41"/>
      <c r="B202" s="102"/>
      <c r="C202" s="41"/>
      <c r="D202" s="41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103"/>
      <c r="AS202" s="26"/>
    </row>
    <row r="203" ht="15.75" customHeight="1">
      <c r="A203" s="41"/>
      <c r="B203" s="102"/>
      <c r="C203" s="41"/>
      <c r="D203" s="41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103"/>
      <c r="AS203" s="26"/>
    </row>
    <row r="204" ht="15.75" customHeight="1">
      <c r="A204" s="41"/>
      <c r="B204" s="102"/>
      <c r="C204" s="41"/>
      <c r="D204" s="41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103"/>
      <c r="AS204" s="26"/>
    </row>
    <row r="205" ht="15.75" customHeight="1">
      <c r="A205" s="41"/>
      <c r="B205" s="102"/>
      <c r="C205" s="41"/>
      <c r="D205" s="41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103"/>
      <c r="AS205" s="26"/>
    </row>
    <row r="206" ht="15.75" customHeight="1">
      <c r="A206" s="41"/>
      <c r="B206" s="102"/>
      <c r="C206" s="41"/>
      <c r="D206" s="41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103"/>
      <c r="AS206" s="26"/>
    </row>
    <row r="207" ht="15.75" customHeight="1">
      <c r="A207" s="41"/>
      <c r="B207" s="102"/>
      <c r="C207" s="41"/>
      <c r="D207" s="41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103"/>
      <c r="AS207" s="26"/>
    </row>
    <row r="208" ht="15.75" customHeight="1">
      <c r="A208" s="41"/>
      <c r="B208" s="102"/>
      <c r="C208" s="41"/>
      <c r="D208" s="41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103"/>
      <c r="AS208" s="26"/>
    </row>
    <row r="209" ht="15.75" customHeight="1">
      <c r="A209" s="41"/>
      <c r="B209" s="102"/>
      <c r="C209" s="41"/>
      <c r="D209" s="41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103"/>
      <c r="AS209" s="26"/>
    </row>
    <row r="210" ht="15.75" customHeight="1">
      <c r="A210" s="41"/>
      <c r="B210" s="102"/>
      <c r="C210" s="41"/>
      <c r="D210" s="41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103"/>
      <c r="AS210" s="26"/>
    </row>
    <row r="211" ht="15.75" customHeight="1">
      <c r="A211" s="41"/>
      <c r="B211" s="102"/>
      <c r="C211" s="41"/>
      <c r="D211" s="41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103"/>
      <c r="AS211" s="26"/>
    </row>
    <row r="212" ht="15.75" customHeight="1">
      <c r="A212" s="41"/>
      <c r="B212" s="102"/>
      <c r="C212" s="41"/>
      <c r="D212" s="41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103"/>
      <c r="AS212" s="26"/>
    </row>
    <row r="213" ht="15.75" customHeight="1">
      <c r="A213" s="41"/>
      <c r="B213" s="102"/>
      <c r="C213" s="41"/>
      <c r="D213" s="41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103"/>
      <c r="AS213" s="26"/>
    </row>
    <row r="214" ht="15.75" customHeight="1">
      <c r="A214" s="41"/>
      <c r="B214" s="102"/>
      <c r="C214" s="41"/>
      <c r="D214" s="41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103"/>
      <c r="AS214" s="26"/>
    </row>
    <row r="215" ht="15.75" customHeight="1">
      <c r="A215" s="41"/>
      <c r="B215" s="102"/>
      <c r="C215" s="41"/>
      <c r="D215" s="41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103"/>
      <c r="AS215" s="26"/>
    </row>
    <row r="216" ht="15.75" customHeight="1">
      <c r="A216" s="41"/>
      <c r="B216" s="102"/>
      <c r="C216" s="41"/>
      <c r="D216" s="41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103"/>
      <c r="AS216" s="26"/>
    </row>
    <row r="217" ht="15.75" customHeight="1">
      <c r="A217" s="41"/>
      <c r="B217" s="102"/>
      <c r="C217" s="41"/>
      <c r="D217" s="41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103"/>
      <c r="AS217" s="26"/>
    </row>
    <row r="218" ht="15.75" customHeight="1">
      <c r="A218" s="41"/>
      <c r="B218" s="102"/>
      <c r="C218" s="41"/>
      <c r="D218" s="41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103"/>
      <c r="AS218" s="26"/>
    </row>
    <row r="219" ht="15.75" customHeight="1">
      <c r="A219" s="41"/>
      <c r="B219" s="102"/>
      <c r="C219" s="41"/>
      <c r="D219" s="41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104"/>
      <c r="AS219" s="26"/>
    </row>
    <row r="220" ht="15.75" customHeight="1">
      <c r="A220" s="41"/>
      <c r="B220" s="102"/>
      <c r="C220" s="41"/>
      <c r="D220" s="41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105"/>
      <c r="AS220" s="26"/>
    </row>
    <row r="221" ht="15.75" customHeight="1">
      <c r="A221" s="41"/>
      <c r="B221" s="102"/>
      <c r="C221" s="41"/>
      <c r="D221" s="41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105"/>
      <c r="AS221" s="26"/>
    </row>
    <row r="222" ht="15.75" customHeight="1">
      <c r="A222" s="41"/>
      <c r="B222" s="102"/>
      <c r="C222" s="41"/>
      <c r="D222" s="41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105"/>
      <c r="AS222" s="26"/>
    </row>
    <row r="223" ht="15.75" customHeight="1">
      <c r="A223" s="41"/>
      <c r="B223" s="102"/>
      <c r="C223" s="41"/>
      <c r="D223" s="41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105"/>
      <c r="AS223" s="26"/>
    </row>
    <row r="224" ht="15.75" customHeight="1">
      <c r="A224" s="41"/>
      <c r="B224" s="102"/>
      <c r="C224" s="41"/>
      <c r="D224" s="41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105"/>
      <c r="AS224" s="26"/>
    </row>
    <row r="225" ht="15.75" customHeight="1">
      <c r="A225" s="41"/>
      <c r="B225" s="102"/>
      <c r="C225" s="41"/>
      <c r="D225" s="41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105"/>
      <c r="AS225" s="26"/>
    </row>
    <row r="226" ht="15.75" customHeight="1">
      <c r="A226" s="41"/>
      <c r="B226" s="102"/>
      <c r="C226" s="41"/>
      <c r="D226" s="41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105"/>
      <c r="AS226" s="26"/>
    </row>
    <row r="227" ht="15.75" customHeight="1">
      <c r="A227" s="41"/>
      <c r="B227" s="102"/>
      <c r="C227" s="41"/>
      <c r="D227" s="41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105"/>
      <c r="AS227" s="26"/>
    </row>
    <row r="228" ht="15.75" customHeight="1">
      <c r="A228" s="41"/>
      <c r="B228" s="102"/>
      <c r="C228" s="41"/>
      <c r="D228" s="41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105"/>
      <c r="AS228" s="26"/>
    </row>
    <row r="229" ht="15.75" customHeight="1">
      <c r="A229" s="41"/>
      <c r="B229" s="102"/>
      <c r="C229" s="41"/>
      <c r="D229" s="41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105"/>
      <c r="AS229" s="26"/>
    </row>
    <row r="230" ht="15.75" customHeight="1">
      <c r="A230" s="41"/>
      <c r="B230" s="102"/>
      <c r="C230" s="41"/>
      <c r="D230" s="41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105"/>
      <c r="AS230" s="26"/>
    </row>
    <row r="231" ht="15.75" customHeight="1">
      <c r="A231" s="41"/>
      <c r="B231" s="102"/>
      <c r="C231" s="41"/>
      <c r="D231" s="41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105"/>
      <c r="AS231" s="26"/>
    </row>
    <row r="232" ht="15.75" customHeight="1">
      <c r="A232" s="41"/>
      <c r="B232" s="102"/>
      <c r="C232" s="41"/>
      <c r="D232" s="41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105"/>
      <c r="AS232" s="26"/>
    </row>
    <row r="233" ht="15.75" customHeight="1">
      <c r="A233" s="41"/>
      <c r="B233" s="102"/>
      <c r="C233" s="41"/>
      <c r="D233" s="41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105"/>
      <c r="AS233" s="26"/>
    </row>
    <row r="234" ht="15.75" customHeight="1">
      <c r="A234" s="41"/>
      <c r="B234" s="102"/>
      <c r="C234" s="41"/>
      <c r="D234" s="41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106"/>
      <c r="AS234" s="26"/>
    </row>
    <row r="235" ht="15.75" customHeight="1">
      <c r="A235" s="41"/>
      <c r="B235" s="102"/>
      <c r="C235" s="41"/>
      <c r="D235" s="41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106"/>
      <c r="AS235" s="26"/>
    </row>
    <row r="236" ht="15.75" customHeight="1">
      <c r="A236" s="41"/>
      <c r="B236" s="102"/>
      <c r="C236" s="41"/>
      <c r="D236" s="41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106"/>
      <c r="AS236" s="26"/>
    </row>
    <row r="237" ht="15.75" customHeight="1">
      <c r="A237" s="41"/>
      <c r="B237" s="102"/>
      <c r="C237" s="41"/>
      <c r="D237" s="41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106"/>
      <c r="AS237" s="26"/>
    </row>
    <row r="238" ht="15.75" customHeight="1">
      <c r="A238" s="41"/>
      <c r="B238" s="102"/>
      <c r="C238" s="41"/>
      <c r="D238" s="41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106"/>
      <c r="AS238" s="26"/>
    </row>
    <row r="239" ht="15.75" customHeight="1">
      <c r="A239" s="41"/>
      <c r="B239" s="102"/>
      <c r="C239" s="41"/>
      <c r="D239" s="41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106"/>
      <c r="AS239" s="26"/>
    </row>
    <row r="240" ht="15.75" customHeight="1">
      <c r="A240" s="41"/>
      <c r="B240" s="102"/>
      <c r="C240" s="41"/>
      <c r="D240" s="41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106"/>
      <c r="AS240" s="26"/>
    </row>
    <row r="241" ht="15.75" customHeight="1">
      <c r="A241" s="41"/>
      <c r="B241" s="102"/>
      <c r="C241" s="41"/>
      <c r="D241" s="41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106"/>
      <c r="AS241" s="26"/>
    </row>
    <row r="242" ht="15.75" customHeight="1">
      <c r="A242" s="41"/>
      <c r="B242" s="102"/>
      <c r="C242" s="41"/>
      <c r="D242" s="41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106"/>
      <c r="AS242" s="26"/>
    </row>
    <row r="243" ht="15.75" customHeight="1">
      <c r="A243" s="41"/>
      <c r="B243" s="102"/>
      <c r="C243" s="41"/>
      <c r="D243" s="41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106"/>
      <c r="AS243" s="26"/>
    </row>
    <row r="244" ht="15.75" customHeight="1">
      <c r="A244" s="41"/>
      <c r="B244" s="102"/>
      <c r="C244" s="41"/>
      <c r="D244" s="41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106"/>
      <c r="AS244" s="26"/>
    </row>
    <row r="245" ht="15.75" customHeight="1">
      <c r="A245" s="41"/>
      <c r="B245" s="102"/>
      <c r="C245" s="41"/>
      <c r="D245" s="41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106"/>
      <c r="AS245" s="26"/>
    </row>
    <row r="246" ht="15.75" customHeight="1">
      <c r="A246" s="41"/>
      <c r="B246" s="102"/>
      <c r="C246" s="41"/>
      <c r="D246" s="41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106"/>
      <c r="AS246" s="26"/>
    </row>
    <row r="247" ht="15.75" customHeight="1">
      <c r="A247" s="41"/>
      <c r="B247" s="102"/>
      <c r="C247" s="41"/>
      <c r="D247" s="41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106"/>
      <c r="AS247" s="26"/>
    </row>
    <row r="248" ht="15.75" customHeight="1">
      <c r="A248" s="41"/>
      <c r="B248" s="102"/>
      <c r="C248" s="41"/>
      <c r="D248" s="41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106"/>
      <c r="AS248" s="26"/>
    </row>
    <row r="249" ht="15.75" customHeight="1">
      <c r="A249" s="41"/>
      <c r="B249" s="102"/>
      <c r="C249" s="41"/>
      <c r="D249" s="41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106"/>
      <c r="AS249" s="26"/>
    </row>
    <row r="250" ht="15.75" customHeight="1">
      <c r="A250" s="41"/>
      <c r="B250" s="102"/>
      <c r="C250" s="41"/>
      <c r="D250" s="41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106"/>
      <c r="AS250" s="26"/>
    </row>
    <row r="251" ht="15.75" customHeight="1">
      <c r="A251" s="41"/>
      <c r="B251" s="102"/>
      <c r="C251" s="41"/>
      <c r="D251" s="41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106"/>
      <c r="AS251" s="26"/>
    </row>
    <row r="252" ht="15.75" customHeight="1">
      <c r="A252" s="41"/>
      <c r="B252" s="102"/>
      <c r="C252" s="41"/>
      <c r="D252" s="41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106"/>
      <c r="AS252" s="26"/>
    </row>
    <row r="253" ht="15.75" customHeight="1">
      <c r="A253" s="41"/>
      <c r="B253" s="102"/>
      <c r="C253" s="41"/>
      <c r="D253" s="41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106"/>
      <c r="AS253" s="26"/>
    </row>
    <row r="254" ht="15.75" customHeight="1">
      <c r="A254" s="41"/>
      <c r="B254" s="102"/>
      <c r="C254" s="41"/>
      <c r="D254" s="41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106"/>
      <c r="AS254" s="26"/>
    </row>
    <row r="255" ht="15.75" customHeight="1">
      <c r="A255" s="41"/>
      <c r="B255" s="102"/>
      <c r="C255" s="41"/>
      <c r="D255" s="41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106"/>
      <c r="AS255" s="26"/>
    </row>
    <row r="256" ht="15.75" customHeight="1">
      <c r="A256" s="41"/>
      <c r="B256" s="102"/>
      <c r="C256" s="41"/>
      <c r="D256" s="41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106"/>
      <c r="AS256" s="26"/>
    </row>
    <row r="257" ht="15.75" customHeight="1">
      <c r="A257" s="41"/>
      <c r="B257" s="102"/>
      <c r="C257" s="41"/>
      <c r="D257" s="41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106"/>
      <c r="AS257" s="26"/>
    </row>
    <row r="258" ht="15.75" customHeight="1">
      <c r="A258" s="41"/>
      <c r="B258" s="102"/>
      <c r="C258" s="41"/>
      <c r="D258" s="41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106"/>
      <c r="AS258" s="26"/>
    </row>
    <row r="259" ht="15.75" customHeight="1">
      <c r="A259" s="41"/>
      <c r="B259" s="102"/>
      <c r="C259" s="41"/>
      <c r="D259" s="41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106"/>
      <c r="AS259" s="26"/>
    </row>
    <row r="260" ht="15.75" customHeight="1">
      <c r="A260" s="41"/>
      <c r="B260" s="102"/>
      <c r="C260" s="41"/>
      <c r="D260" s="41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106"/>
      <c r="AS260" s="26"/>
    </row>
    <row r="261" ht="15.75" customHeight="1">
      <c r="A261" s="41"/>
      <c r="B261" s="102"/>
      <c r="C261" s="41"/>
      <c r="D261" s="41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106"/>
      <c r="AS261" s="26"/>
    </row>
    <row r="262" ht="15.75" customHeight="1">
      <c r="A262" s="41"/>
      <c r="B262" s="102"/>
      <c r="C262" s="41"/>
      <c r="D262" s="41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106"/>
      <c r="AS262" s="26"/>
    </row>
    <row r="263" ht="15.75" customHeight="1">
      <c r="A263" s="41"/>
      <c r="B263" s="102"/>
      <c r="C263" s="41"/>
      <c r="D263" s="41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106"/>
      <c r="AS263" s="26"/>
    </row>
    <row r="264" ht="15.75" customHeight="1">
      <c r="A264" s="41"/>
      <c r="B264" s="102"/>
      <c r="C264" s="41"/>
      <c r="D264" s="41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106"/>
      <c r="AS264" s="26"/>
    </row>
    <row r="265" ht="15.75" customHeight="1">
      <c r="A265" s="41"/>
      <c r="B265" s="102"/>
      <c r="C265" s="41"/>
      <c r="D265" s="41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106"/>
      <c r="AS265" s="26"/>
    </row>
    <row r="266" ht="15.75" customHeight="1">
      <c r="A266" s="41"/>
      <c r="B266" s="102"/>
      <c r="C266" s="41"/>
      <c r="D266" s="41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106"/>
      <c r="AS266" s="26"/>
    </row>
    <row r="267" ht="12.0" customHeight="1">
      <c r="A267" s="41"/>
      <c r="B267" s="102"/>
      <c r="C267" s="41"/>
      <c r="D267" s="41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106"/>
      <c r="AS267" s="26"/>
    </row>
    <row r="268" ht="12.0" customHeight="1">
      <c r="A268" s="41"/>
      <c r="B268" s="102"/>
      <c r="C268" s="41"/>
      <c r="D268" s="41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106"/>
      <c r="AS268" s="26"/>
    </row>
    <row r="269" ht="12.0" customHeight="1">
      <c r="A269" s="41"/>
      <c r="B269" s="102"/>
      <c r="C269" s="41"/>
      <c r="D269" s="41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106"/>
      <c r="AS269" s="26"/>
    </row>
    <row r="270" ht="12.0" customHeight="1">
      <c r="A270" s="41"/>
      <c r="B270" s="102"/>
      <c r="C270" s="41"/>
      <c r="D270" s="41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106"/>
      <c r="AS270" s="26"/>
    </row>
    <row r="271" ht="12.0" customHeight="1">
      <c r="A271" s="41"/>
      <c r="B271" s="102"/>
      <c r="C271" s="41"/>
      <c r="D271" s="41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106"/>
      <c r="AS271" s="26"/>
    </row>
    <row r="272" ht="12.0" customHeight="1">
      <c r="A272" s="41"/>
      <c r="B272" s="102"/>
      <c r="C272" s="41"/>
      <c r="D272" s="41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106"/>
      <c r="AS272" s="26"/>
    </row>
    <row r="273" ht="12.0" customHeight="1">
      <c r="A273" s="41"/>
      <c r="B273" s="102"/>
      <c r="C273" s="41"/>
      <c r="D273" s="41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106"/>
      <c r="AS273" s="26"/>
    </row>
    <row r="274" ht="12.0" customHeight="1">
      <c r="A274" s="41"/>
      <c r="B274" s="102"/>
      <c r="C274" s="41"/>
      <c r="D274" s="41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106"/>
      <c r="AS274" s="26"/>
    </row>
    <row r="275" ht="12.0" customHeight="1">
      <c r="A275" s="41"/>
      <c r="B275" s="102"/>
      <c r="C275" s="41"/>
      <c r="D275" s="41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106"/>
      <c r="AS275" s="26"/>
    </row>
    <row r="276" ht="12.0" customHeight="1">
      <c r="A276" s="41"/>
      <c r="B276" s="102"/>
      <c r="C276" s="41"/>
      <c r="D276" s="41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106"/>
      <c r="AS276" s="26"/>
    </row>
    <row r="277" ht="12.0" customHeight="1">
      <c r="A277" s="41"/>
      <c r="B277" s="102"/>
      <c r="C277" s="41"/>
      <c r="D277" s="41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106"/>
      <c r="AS277" s="26"/>
    </row>
    <row r="278" ht="12.0" customHeight="1">
      <c r="A278" s="41"/>
      <c r="B278" s="102"/>
      <c r="C278" s="41"/>
      <c r="D278" s="41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106"/>
      <c r="AS278" s="26"/>
    </row>
    <row r="279" ht="12.0" customHeight="1">
      <c r="A279" s="41"/>
      <c r="B279" s="102"/>
      <c r="C279" s="41"/>
      <c r="D279" s="41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106"/>
      <c r="AS279" s="26"/>
    </row>
    <row r="280" ht="12.0" customHeight="1">
      <c r="A280" s="41"/>
      <c r="B280" s="102"/>
      <c r="C280" s="41"/>
      <c r="D280" s="41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106"/>
      <c r="AS280" s="26"/>
    </row>
    <row r="281" ht="12.0" customHeight="1">
      <c r="A281" s="41"/>
      <c r="B281" s="102"/>
      <c r="C281" s="41"/>
      <c r="D281" s="41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106"/>
      <c r="AS281" s="26"/>
    </row>
    <row r="282" ht="12.0" customHeight="1">
      <c r="A282" s="41"/>
      <c r="B282" s="102"/>
      <c r="C282" s="41"/>
      <c r="D282" s="41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106"/>
      <c r="AS282" s="26"/>
    </row>
    <row r="283" ht="12.0" customHeight="1">
      <c r="A283" s="41"/>
      <c r="B283" s="102"/>
      <c r="C283" s="41"/>
      <c r="D283" s="41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106"/>
      <c r="AS283" s="26"/>
    </row>
    <row r="284" ht="12.0" customHeight="1">
      <c r="A284" s="41"/>
      <c r="B284" s="102"/>
      <c r="C284" s="41"/>
      <c r="D284" s="41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106"/>
      <c r="AS284" s="26"/>
    </row>
    <row r="285" ht="12.0" customHeight="1">
      <c r="A285" s="41"/>
      <c r="B285" s="102"/>
      <c r="C285" s="41"/>
      <c r="D285" s="41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106"/>
      <c r="AS285" s="26"/>
    </row>
    <row r="286" ht="12.0" customHeight="1">
      <c r="A286" s="41"/>
      <c r="B286" s="102"/>
      <c r="C286" s="41"/>
      <c r="D286" s="41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106"/>
      <c r="AS286" s="26"/>
    </row>
    <row r="287" ht="12.0" customHeight="1">
      <c r="A287" s="41"/>
      <c r="B287" s="102"/>
      <c r="C287" s="41"/>
      <c r="D287" s="41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106"/>
      <c r="AS287" s="26"/>
    </row>
    <row r="288" ht="12.0" customHeight="1">
      <c r="A288" s="41"/>
      <c r="B288" s="102"/>
      <c r="C288" s="41"/>
      <c r="D288" s="41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106"/>
      <c r="AS288" s="26"/>
    </row>
    <row r="289" ht="12.0" customHeight="1">
      <c r="A289" s="41"/>
      <c r="B289" s="102"/>
      <c r="C289" s="41"/>
      <c r="D289" s="41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106"/>
      <c r="AS289" s="26"/>
    </row>
    <row r="290" ht="12.0" customHeight="1">
      <c r="A290" s="41"/>
      <c r="B290" s="102"/>
      <c r="C290" s="41"/>
      <c r="D290" s="41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106"/>
      <c r="AS290" s="26"/>
    </row>
    <row r="291" ht="12.0" customHeight="1">
      <c r="A291" s="41"/>
      <c r="B291" s="102"/>
      <c r="C291" s="41"/>
      <c r="D291" s="41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106"/>
      <c r="AS291" s="26"/>
    </row>
    <row r="292" ht="12.0" customHeight="1">
      <c r="A292" s="41"/>
      <c r="B292" s="102"/>
      <c r="C292" s="41"/>
      <c r="D292" s="41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106"/>
      <c r="AS292" s="26"/>
    </row>
    <row r="293" ht="12.0" customHeight="1">
      <c r="A293" s="41"/>
      <c r="B293" s="102"/>
      <c r="C293" s="41"/>
      <c r="D293" s="41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106"/>
      <c r="AS293" s="26"/>
    </row>
    <row r="294" ht="12.0" customHeight="1">
      <c r="A294" s="41"/>
      <c r="B294" s="102"/>
      <c r="C294" s="41"/>
      <c r="D294" s="41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106"/>
      <c r="AS294" s="26"/>
    </row>
    <row r="295" ht="12.0" customHeight="1">
      <c r="A295" s="41"/>
      <c r="B295" s="102"/>
      <c r="C295" s="41"/>
      <c r="D295" s="41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106"/>
      <c r="AS295" s="26"/>
    </row>
    <row r="296" ht="12.0" customHeight="1">
      <c r="A296" s="41"/>
      <c r="B296" s="102"/>
      <c r="C296" s="41"/>
      <c r="D296" s="41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106"/>
      <c r="AS296" s="26"/>
    </row>
    <row r="297" ht="12.0" customHeight="1">
      <c r="A297" s="41"/>
      <c r="B297" s="102"/>
      <c r="C297" s="41"/>
      <c r="D297" s="41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106"/>
      <c r="AS297" s="26"/>
    </row>
    <row r="298" ht="12.0" customHeight="1">
      <c r="A298" s="41"/>
      <c r="B298" s="102"/>
      <c r="C298" s="41"/>
      <c r="D298" s="41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106"/>
      <c r="AS298" s="26"/>
    </row>
    <row r="299" ht="12.0" customHeight="1">
      <c r="A299" s="41"/>
      <c r="B299" s="102"/>
      <c r="C299" s="41"/>
      <c r="D299" s="41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106"/>
      <c r="AS299" s="26"/>
    </row>
    <row r="300" ht="12.0" customHeight="1">
      <c r="A300" s="41"/>
      <c r="B300" s="102"/>
      <c r="C300" s="41"/>
      <c r="D300" s="41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106"/>
      <c r="AS300" s="26"/>
    </row>
    <row r="301" ht="12.0" customHeight="1">
      <c r="A301" s="41"/>
      <c r="B301" s="102"/>
      <c r="C301" s="41"/>
      <c r="D301" s="41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106"/>
      <c r="AS301" s="26"/>
    </row>
    <row r="302" ht="12.0" customHeight="1">
      <c r="A302" s="41"/>
      <c r="B302" s="102"/>
      <c r="C302" s="41"/>
      <c r="D302" s="41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106"/>
      <c r="AS302" s="26"/>
    </row>
    <row r="303" ht="12.0" customHeight="1">
      <c r="A303" s="41"/>
      <c r="B303" s="102"/>
      <c r="C303" s="41"/>
      <c r="D303" s="41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106"/>
      <c r="AS303" s="26"/>
    </row>
    <row r="304" ht="12.0" customHeight="1">
      <c r="A304" s="41"/>
      <c r="B304" s="102"/>
      <c r="C304" s="41"/>
      <c r="D304" s="41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106"/>
      <c r="AS304" s="26"/>
    </row>
    <row r="305" ht="12.0" customHeight="1">
      <c r="A305" s="41"/>
      <c r="B305" s="102"/>
      <c r="C305" s="41"/>
      <c r="D305" s="41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106"/>
      <c r="AS305" s="26"/>
    </row>
    <row r="306" ht="12.0" customHeight="1">
      <c r="A306" s="41"/>
      <c r="B306" s="102"/>
      <c r="C306" s="41"/>
      <c r="D306" s="41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106"/>
      <c r="AS306" s="26"/>
    </row>
    <row r="307" ht="12.0" customHeight="1">
      <c r="A307" s="41"/>
      <c r="B307" s="102"/>
      <c r="C307" s="41"/>
      <c r="D307" s="41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106"/>
      <c r="AS307" s="26"/>
    </row>
    <row r="308" ht="12.0" customHeight="1">
      <c r="A308" s="41"/>
      <c r="B308" s="102"/>
      <c r="C308" s="41"/>
      <c r="D308" s="41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106"/>
      <c r="AS308" s="26"/>
    </row>
    <row r="309" ht="12.0" customHeight="1">
      <c r="A309" s="41"/>
      <c r="B309" s="102"/>
      <c r="C309" s="41"/>
      <c r="D309" s="41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106"/>
      <c r="AS309" s="26"/>
    </row>
    <row r="310" ht="12.0" customHeight="1">
      <c r="A310" s="41"/>
      <c r="B310" s="102"/>
      <c r="C310" s="41"/>
      <c r="D310" s="41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106"/>
      <c r="AS310" s="26"/>
    </row>
    <row r="311" ht="12.0" customHeight="1">
      <c r="A311" s="41"/>
      <c r="B311" s="102"/>
      <c r="C311" s="41"/>
      <c r="D311" s="41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106"/>
      <c r="AS311" s="26"/>
    </row>
    <row r="312" ht="12.0" customHeight="1">
      <c r="A312" s="41"/>
      <c r="B312" s="102"/>
      <c r="C312" s="41"/>
      <c r="D312" s="41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106"/>
      <c r="AS312" s="26"/>
    </row>
    <row r="313" ht="12.0" customHeight="1">
      <c r="A313" s="41"/>
      <c r="B313" s="102"/>
      <c r="C313" s="41"/>
      <c r="D313" s="41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106"/>
      <c r="AS313" s="26"/>
    </row>
    <row r="314" ht="12.0" customHeight="1">
      <c r="A314" s="41"/>
      <c r="B314" s="102"/>
      <c r="C314" s="41"/>
      <c r="D314" s="41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106"/>
      <c r="AS314" s="26"/>
    </row>
    <row r="315" ht="12.0" customHeight="1">
      <c r="A315" s="41"/>
      <c r="B315" s="102"/>
      <c r="C315" s="41"/>
      <c r="D315" s="41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106"/>
      <c r="AS315" s="26"/>
    </row>
    <row r="316" ht="12.0" customHeight="1">
      <c r="A316" s="41"/>
      <c r="B316" s="102"/>
      <c r="C316" s="41"/>
      <c r="D316" s="41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106"/>
      <c r="AS316" s="26"/>
    </row>
    <row r="317" ht="12.0" customHeight="1">
      <c r="A317" s="41"/>
      <c r="B317" s="102"/>
      <c r="C317" s="41"/>
      <c r="D317" s="41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106"/>
      <c r="AS317" s="26"/>
    </row>
    <row r="318" ht="12.0" customHeight="1">
      <c r="A318" s="41"/>
      <c r="B318" s="102"/>
      <c r="C318" s="41"/>
      <c r="D318" s="41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106"/>
      <c r="AS318" s="26"/>
    </row>
    <row r="319" ht="12.0" customHeight="1">
      <c r="A319" s="41"/>
      <c r="B319" s="102"/>
      <c r="C319" s="41"/>
      <c r="D319" s="41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106"/>
      <c r="AS319" s="26"/>
    </row>
    <row r="320" ht="12.0" customHeight="1">
      <c r="A320" s="41"/>
      <c r="B320" s="102"/>
      <c r="C320" s="41"/>
      <c r="D320" s="41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106"/>
      <c r="AS320" s="26"/>
    </row>
    <row r="321" ht="12.0" customHeight="1">
      <c r="A321" s="41"/>
      <c r="B321" s="102"/>
      <c r="C321" s="41"/>
      <c r="D321" s="41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106"/>
      <c r="AS321" s="26"/>
    </row>
    <row r="322" ht="12.0" customHeight="1">
      <c r="A322" s="41"/>
      <c r="B322" s="102"/>
      <c r="C322" s="41"/>
      <c r="D322" s="41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106"/>
      <c r="AS322" s="26"/>
    </row>
    <row r="323" ht="12.0" customHeight="1">
      <c r="A323" s="41"/>
      <c r="B323" s="102"/>
      <c r="C323" s="41"/>
      <c r="D323" s="41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106"/>
      <c r="AS323" s="26"/>
    </row>
    <row r="324" ht="12.0" customHeight="1">
      <c r="A324" s="41"/>
      <c r="B324" s="102"/>
      <c r="C324" s="41"/>
      <c r="D324" s="41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106"/>
      <c r="AS324" s="26"/>
    </row>
    <row r="325" ht="12.0" customHeight="1">
      <c r="A325" s="41"/>
      <c r="B325" s="102"/>
      <c r="C325" s="41"/>
      <c r="D325" s="41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106"/>
      <c r="AS325" s="26"/>
    </row>
    <row r="326" ht="12.0" customHeight="1">
      <c r="A326" s="41"/>
      <c r="B326" s="102"/>
      <c r="C326" s="41"/>
      <c r="D326" s="41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106"/>
      <c r="AS326" s="26"/>
    </row>
    <row r="327" ht="12.0" customHeight="1">
      <c r="A327" s="41"/>
      <c r="B327" s="102"/>
      <c r="C327" s="41"/>
      <c r="D327" s="41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106"/>
      <c r="AS327" s="26"/>
    </row>
    <row r="328" ht="12.0" customHeight="1">
      <c r="A328" s="41"/>
      <c r="B328" s="102"/>
      <c r="C328" s="41"/>
      <c r="D328" s="41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106"/>
      <c r="AS328" s="26"/>
    </row>
    <row r="329" ht="12.0" customHeight="1">
      <c r="A329" s="41"/>
      <c r="B329" s="102"/>
      <c r="C329" s="41"/>
      <c r="D329" s="41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106"/>
      <c r="AS329" s="26"/>
    </row>
    <row r="330" ht="12.0" customHeight="1">
      <c r="A330" s="41"/>
      <c r="B330" s="102"/>
      <c r="C330" s="41"/>
      <c r="D330" s="41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106"/>
      <c r="AS330" s="26"/>
    </row>
    <row r="331" ht="12.0" customHeight="1">
      <c r="A331" s="41"/>
      <c r="B331" s="102"/>
      <c r="C331" s="41"/>
      <c r="D331" s="41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106"/>
      <c r="AS331" s="26"/>
    </row>
    <row r="332" ht="12.0" customHeight="1">
      <c r="A332" s="41"/>
      <c r="B332" s="102"/>
      <c r="C332" s="41"/>
      <c r="D332" s="41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106"/>
      <c r="AS332" s="26"/>
    </row>
    <row r="333" ht="12.0" customHeight="1">
      <c r="A333" s="41"/>
      <c r="B333" s="102"/>
      <c r="C333" s="41"/>
      <c r="D333" s="41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106"/>
      <c r="AS333" s="26"/>
    </row>
    <row r="334" ht="12.0" customHeight="1">
      <c r="A334" s="41"/>
      <c r="B334" s="102"/>
      <c r="C334" s="41"/>
      <c r="D334" s="41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106"/>
      <c r="AS334" s="26"/>
    </row>
    <row r="335" ht="12.0" customHeight="1">
      <c r="A335" s="41"/>
      <c r="B335" s="102"/>
      <c r="C335" s="41"/>
      <c r="D335" s="41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106"/>
      <c r="AS335" s="26"/>
    </row>
    <row r="336" ht="12.0" customHeight="1">
      <c r="A336" s="41"/>
      <c r="B336" s="102"/>
      <c r="C336" s="41"/>
      <c r="D336" s="41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106"/>
      <c r="AS336" s="26"/>
    </row>
    <row r="337" ht="12.0" customHeight="1">
      <c r="A337" s="41"/>
      <c r="B337" s="102"/>
      <c r="C337" s="41"/>
      <c r="D337" s="41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106"/>
      <c r="AS337" s="26"/>
    </row>
    <row r="338" ht="12.0" customHeight="1">
      <c r="A338" s="41"/>
      <c r="B338" s="102"/>
      <c r="C338" s="41"/>
      <c r="D338" s="41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106"/>
      <c r="AS338" s="26"/>
    </row>
    <row r="339" ht="12.0" customHeight="1">
      <c r="A339" s="41"/>
      <c r="B339" s="102"/>
      <c r="C339" s="41"/>
      <c r="D339" s="41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106"/>
      <c r="AS339" s="26"/>
    </row>
    <row r="340" ht="12.0" customHeight="1">
      <c r="A340" s="41"/>
      <c r="B340" s="102"/>
      <c r="C340" s="41"/>
      <c r="D340" s="41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106"/>
      <c r="AS340" s="26"/>
    </row>
    <row r="341" ht="12.0" customHeight="1">
      <c r="A341" s="41"/>
      <c r="B341" s="102"/>
      <c r="C341" s="41"/>
      <c r="D341" s="41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106"/>
      <c r="AS341" s="26"/>
    </row>
    <row r="342" ht="12.0" customHeight="1">
      <c r="A342" s="41"/>
      <c r="B342" s="102"/>
      <c r="C342" s="41"/>
      <c r="D342" s="41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106"/>
      <c r="AS342" s="26"/>
    </row>
    <row r="343" ht="12.0" customHeight="1">
      <c r="A343" s="41"/>
      <c r="B343" s="102"/>
      <c r="C343" s="41"/>
      <c r="D343" s="41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106"/>
      <c r="AS343" s="26"/>
    </row>
    <row r="344" ht="12.0" customHeight="1">
      <c r="A344" s="41"/>
      <c r="B344" s="102"/>
      <c r="C344" s="41"/>
      <c r="D344" s="41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106"/>
      <c r="AS344" s="26"/>
    </row>
    <row r="345" ht="12.0" customHeight="1">
      <c r="A345" s="41"/>
      <c r="B345" s="102"/>
      <c r="C345" s="41"/>
      <c r="D345" s="41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106"/>
      <c r="AS345" s="26"/>
    </row>
    <row r="346" ht="12.0" customHeight="1">
      <c r="A346" s="41"/>
      <c r="B346" s="102"/>
      <c r="C346" s="41"/>
      <c r="D346" s="41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106"/>
      <c r="AS346" s="26"/>
    </row>
    <row r="347" ht="12.0" customHeight="1">
      <c r="A347" s="41"/>
      <c r="B347" s="102"/>
      <c r="C347" s="41"/>
      <c r="D347" s="41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106"/>
      <c r="AS347" s="26"/>
    </row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$A$1:$AS$347">
    <sortState ref="A1:AS347">
      <sortCondition descending="1" ref="AR1:AR347"/>
    </sortState>
  </autoFilter>
  <conditionalFormatting sqref="AR2:AR149">
    <cfRule type="notContainsBlanks" dxfId="0" priority="1">
      <formula>LEN(TRIM(AR2))&gt;0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1.25"/>
    <col customWidth="1" min="3" max="3" width="14.25"/>
    <col customWidth="1" min="4" max="4" width="8.63"/>
    <col customWidth="1" min="5" max="5" width="7.13"/>
    <col customWidth="1" min="6" max="6" width="10.38"/>
    <col customWidth="1" min="7" max="7" width="5.63"/>
    <col customWidth="1" min="8" max="8" width="7.13"/>
    <col customWidth="1" min="9" max="9" width="5.0"/>
    <col customWidth="1" min="11" max="11" width="7.0"/>
    <col customWidth="1" min="12" max="12" width="13.38"/>
    <col customWidth="1" min="13" max="13" width="8.63"/>
    <col customWidth="1" min="14" max="14" width="7.13"/>
    <col customWidth="1" min="15" max="15" width="11.25"/>
    <col customWidth="1" min="16" max="16" width="5.5"/>
    <col customWidth="1" min="17" max="17" width="5.63"/>
  </cols>
  <sheetData>
    <row r="1" ht="15.75" customHeight="1">
      <c r="A1" s="107"/>
      <c r="B1" s="108" t="s">
        <v>441</v>
      </c>
      <c r="C1" s="108" t="s">
        <v>442</v>
      </c>
      <c r="D1" s="108" t="s">
        <v>443</v>
      </c>
      <c r="E1" s="109"/>
      <c r="F1" s="107"/>
      <c r="G1" s="107"/>
      <c r="H1" s="107"/>
      <c r="I1" s="107"/>
      <c r="J1" s="107"/>
      <c r="K1" s="108" t="s">
        <v>444</v>
      </c>
      <c r="L1" s="108" t="s">
        <v>442</v>
      </c>
      <c r="M1" s="108" t="s">
        <v>443</v>
      </c>
      <c r="N1" s="109"/>
      <c r="O1" s="107"/>
      <c r="P1" s="107"/>
      <c r="Q1" s="107"/>
      <c r="R1" s="107"/>
      <c r="S1" s="107"/>
      <c r="T1" s="108" t="s">
        <v>445</v>
      </c>
      <c r="U1" s="108" t="s">
        <v>442</v>
      </c>
      <c r="V1" s="108" t="s">
        <v>443</v>
      </c>
      <c r="W1" s="107"/>
      <c r="X1" s="107"/>
      <c r="Y1" s="107"/>
      <c r="Z1" s="107"/>
      <c r="AA1" s="107"/>
      <c r="AB1" s="107"/>
      <c r="AC1" s="107"/>
    </row>
    <row r="2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ht="15.75" customHeight="1">
      <c r="A3" s="110" t="s">
        <v>0</v>
      </c>
      <c r="B3" s="110" t="s">
        <v>446</v>
      </c>
      <c r="C3" s="110" t="s">
        <v>447</v>
      </c>
      <c r="D3" s="110" t="s">
        <v>448</v>
      </c>
      <c r="E3" s="110" t="s">
        <v>5</v>
      </c>
      <c r="F3" s="110" t="s">
        <v>449</v>
      </c>
      <c r="G3" s="111" t="s">
        <v>450</v>
      </c>
      <c r="H3" s="111" t="s">
        <v>451</v>
      </c>
      <c r="I3" s="112"/>
      <c r="J3" s="110" t="s">
        <v>0</v>
      </c>
      <c r="K3" s="110" t="s">
        <v>446</v>
      </c>
      <c r="L3" s="110" t="s">
        <v>447</v>
      </c>
      <c r="M3" s="110" t="s">
        <v>448</v>
      </c>
      <c r="N3" s="110" t="s">
        <v>5</v>
      </c>
      <c r="O3" s="110" t="s">
        <v>449</v>
      </c>
      <c r="P3" s="111" t="s">
        <v>450</v>
      </c>
      <c r="Q3" s="111" t="s">
        <v>451</v>
      </c>
      <c r="R3" s="112"/>
      <c r="S3" s="110" t="s">
        <v>0</v>
      </c>
      <c r="T3" s="110" t="s">
        <v>446</v>
      </c>
      <c r="U3" s="110" t="s">
        <v>447</v>
      </c>
      <c r="V3" s="110" t="s">
        <v>448</v>
      </c>
      <c r="W3" s="110" t="s">
        <v>5</v>
      </c>
      <c r="X3" s="110" t="s">
        <v>449</v>
      </c>
      <c r="Y3" s="111" t="s">
        <v>450</v>
      </c>
      <c r="Z3" s="111" t="s">
        <v>451</v>
      </c>
      <c r="AA3" s="112"/>
      <c r="AB3" s="112"/>
      <c r="AC3" s="112"/>
    </row>
    <row r="4" ht="15.75" customHeight="1">
      <c r="A4" s="109" t="str">
        <f t="shared" ref="A4:A24" si="1">concatenate(D4,C4)</f>
        <v>BobbiWOODEN</v>
      </c>
      <c r="B4" s="109">
        <v>1.0</v>
      </c>
      <c r="C4" s="109" t="s">
        <v>112</v>
      </c>
      <c r="D4" s="109" t="s">
        <v>111</v>
      </c>
      <c r="E4" s="109" t="s">
        <v>50</v>
      </c>
      <c r="F4" s="109" t="s">
        <v>445</v>
      </c>
      <c r="G4" s="109">
        <v>75.57</v>
      </c>
      <c r="H4" s="113">
        <v>650.0</v>
      </c>
      <c r="I4" s="109"/>
      <c r="J4" s="109" t="str">
        <f t="shared" ref="J4:J24" si="2">concatenate(M4,L4)</f>
        <v>AnnikaCOOPER</v>
      </c>
      <c r="K4" s="109">
        <v>1.0</v>
      </c>
      <c r="L4" s="109" t="s">
        <v>293</v>
      </c>
      <c r="M4" s="109" t="s">
        <v>103</v>
      </c>
      <c r="N4" s="109" t="s">
        <v>46</v>
      </c>
      <c r="O4" s="109" t="s">
        <v>452</v>
      </c>
      <c r="P4" s="109">
        <v>65.39</v>
      </c>
      <c r="Q4" s="113">
        <v>650.0</v>
      </c>
      <c r="R4" s="109"/>
      <c r="S4" s="109" t="str">
        <f t="shared" ref="S4:S29" si="3">concatenate(V4,U4)</f>
        <v>AnnikaCOOPER</v>
      </c>
      <c r="T4" s="109">
        <v>1.0</v>
      </c>
      <c r="U4" s="109" t="s">
        <v>293</v>
      </c>
      <c r="V4" s="109" t="s">
        <v>103</v>
      </c>
      <c r="W4" s="109" t="s">
        <v>46</v>
      </c>
      <c r="X4" s="109" t="s">
        <v>453</v>
      </c>
      <c r="Y4" s="109">
        <v>75.44</v>
      </c>
      <c r="Z4" s="114">
        <v>650.0</v>
      </c>
      <c r="AA4" s="109"/>
      <c r="AB4" s="109"/>
      <c r="AC4" s="109"/>
    </row>
    <row r="5" ht="15.75" customHeight="1">
      <c r="A5" s="109" t="str">
        <f t="shared" si="1"/>
        <v>EmelieMCCAUGHEY</v>
      </c>
      <c r="B5" s="109">
        <v>2.0</v>
      </c>
      <c r="C5" s="109" t="s">
        <v>78</v>
      </c>
      <c r="D5" s="109" t="s">
        <v>77</v>
      </c>
      <c r="E5" s="109" t="s">
        <v>50</v>
      </c>
      <c r="F5" s="109" t="s">
        <v>454</v>
      </c>
      <c r="G5" s="109">
        <v>73.16</v>
      </c>
      <c r="H5" s="113">
        <v>598.0</v>
      </c>
      <c r="I5" s="109"/>
      <c r="J5" s="109" t="str">
        <f t="shared" si="2"/>
        <v>MirandaHELVOIGT</v>
      </c>
      <c r="K5" s="109">
        <v>2.0</v>
      </c>
      <c r="L5" s="109" t="s">
        <v>110</v>
      </c>
      <c r="M5" s="109" t="s">
        <v>109</v>
      </c>
      <c r="N5" s="109" t="s">
        <v>50</v>
      </c>
      <c r="O5" s="109" t="s">
        <v>452</v>
      </c>
      <c r="P5" s="109">
        <v>61.79</v>
      </c>
      <c r="Q5" s="113">
        <v>598.0</v>
      </c>
      <c r="R5" s="109"/>
      <c r="S5" s="109" t="str">
        <f t="shared" si="3"/>
        <v>MirandaHELVOIGT</v>
      </c>
      <c r="T5" s="109">
        <v>2.0</v>
      </c>
      <c r="U5" s="109" t="s">
        <v>110</v>
      </c>
      <c r="V5" s="109" t="s">
        <v>109</v>
      </c>
      <c r="W5" s="109" t="s">
        <v>50</v>
      </c>
      <c r="X5" s="109" t="s">
        <v>453</v>
      </c>
      <c r="Y5" s="109">
        <v>72.39</v>
      </c>
      <c r="Z5" s="114">
        <v>598.0</v>
      </c>
      <c r="AA5" s="109"/>
      <c r="AB5" s="109"/>
      <c r="AC5" s="109"/>
    </row>
    <row r="6" ht="15.75" customHeight="1">
      <c r="A6" s="109" t="str">
        <f t="shared" si="1"/>
        <v>MayaSMITH</v>
      </c>
      <c r="B6" s="109">
        <v>3.0</v>
      </c>
      <c r="C6" s="109" t="s">
        <v>86</v>
      </c>
      <c r="D6" s="109" t="s">
        <v>85</v>
      </c>
      <c r="E6" s="109" t="s">
        <v>50</v>
      </c>
      <c r="F6" s="109" t="s">
        <v>453</v>
      </c>
      <c r="G6" s="109">
        <v>69.87</v>
      </c>
      <c r="H6" s="113">
        <v>550.16</v>
      </c>
      <c r="I6" s="109"/>
      <c r="J6" s="109" t="str">
        <f t="shared" si="2"/>
        <v>MayaSMITH</v>
      </c>
      <c r="K6" s="109">
        <v>3.0</v>
      </c>
      <c r="L6" s="109" t="s">
        <v>86</v>
      </c>
      <c r="M6" s="109" t="s">
        <v>85</v>
      </c>
      <c r="N6" s="109" t="s">
        <v>50</v>
      </c>
      <c r="O6" s="109" t="s">
        <v>452</v>
      </c>
      <c r="P6" s="109">
        <v>52.61</v>
      </c>
      <c r="Q6" s="113">
        <v>550.16</v>
      </c>
      <c r="R6" s="109"/>
      <c r="S6" s="109" t="str">
        <f t="shared" si="3"/>
        <v>LemonWALKER</v>
      </c>
      <c r="T6" s="109">
        <v>3.0</v>
      </c>
      <c r="U6" s="109" t="s">
        <v>455</v>
      </c>
      <c r="V6" s="109" t="s">
        <v>179</v>
      </c>
      <c r="W6" s="109" t="s">
        <v>46</v>
      </c>
      <c r="X6" s="109" t="s">
        <v>456</v>
      </c>
      <c r="Y6" s="109">
        <v>71.38</v>
      </c>
      <c r="Z6" s="114">
        <v>550.16</v>
      </c>
      <c r="AA6" s="109"/>
      <c r="AB6" s="109"/>
      <c r="AC6" s="109"/>
    </row>
    <row r="7" ht="15.75" customHeight="1">
      <c r="A7" s="109" t="str">
        <f t="shared" si="1"/>
        <v>LaurenKELLEY</v>
      </c>
      <c r="B7" s="109">
        <v>4.0</v>
      </c>
      <c r="C7" s="109" t="s">
        <v>97</v>
      </c>
      <c r="D7" s="109" t="s">
        <v>96</v>
      </c>
      <c r="E7" s="109" t="s">
        <v>50</v>
      </c>
      <c r="F7" s="109" t="s">
        <v>457</v>
      </c>
      <c r="G7" s="109">
        <v>65.55</v>
      </c>
      <c r="H7" s="113">
        <v>506.15</v>
      </c>
      <c r="I7" s="109"/>
      <c r="J7" s="109" t="str">
        <f t="shared" si="2"/>
        <v>EmelieMCCAUGHEY</v>
      </c>
      <c r="K7" s="109">
        <v>4.0</v>
      </c>
      <c r="L7" s="109" t="s">
        <v>78</v>
      </c>
      <c r="M7" s="109" t="s">
        <v>77</v>
      </c>
      <c r="N7" s="109" t="s">
        <v>50</v>
      </c>
      <c r="O7" s="109" t="s">
        <v>458</v>
      </c>
      <c r="P7" s="109">
        <v>50.15</v>
      </c>
      <c r="Q7" s="113">
        <v>506.15</v>
      </c>
      <c r="R7" s="109"/>
      <c r="S7" s="109" t="str">
        <f t="shared" si="3"/>
        <v>MayaSMITH</v>
      </c>
      <c r="T7" s="109">
        <v>4.0</v>
      </c>
      <c r="U7" s="109" t="s">
        <v>86</v>
      </c>
      <c r="V7" s="109" t="s">
        <v>85</v>
      </c>
      <c r="W7" s="109" t="s">
        <v>50</v>
      </c>
      <c r="X7" s="109" t="s">
        <v>453</v>
      </c>
      <c r="Y7" s="109">
        <v>69.69</v>
      </c>
      <c r="Z7" s="114">
        <v>506.1472</v>
      </c>
      <c r="AA7" s="109"/>
      <c r="AB7" s="109"/>
      <c r="AC7" s="109"/>
    </row>
    <row r="8" ht="15.75" customHeight="1">
      <c r="A8" s="109" t="str">
        <f t="shared" si="1"/>
        <v>IndraBROWN</v>
      </c>
      <c r="B8" s="109">
        <v>5.0</v>
      </c>
      <c r="C8" s="109" t="s">
        <v>68</v>
      </c>
      <c r="D8" s="109" t="s">
        <v>67</v>
      </c>
      <c r="E8" s="109" t="s">
        <v>70</v>
      </c>
      <c r="F8" s="109" t="s">
        <v>456</v>
      </c>
      <c r="G8" s="109">
        <v>64.77</v>
      </c>
      <c r="H8" s="113">
        <v>465.66</v>
      </c>
      <c r="I8" s="109"/>
      <c r="J8" s="109" t="str">
        <f t="shared" si="2"/>
        <v>BobbiWOODEN</v>
      </c>
      <c r="K8" s="109">
        <v>5.0</v>
      </c>
      <c r="L8" s="109" t="s">
        <v>112</v>
      </c>
      <c r="M8" s="109" t="s">
        <v>111</v>
      </c>
      <c r="N8" s="109" t="s">
        <v>50</v>
      </c>
      <c r="O8" s="109" t="s">
        <v>458</v>
      </c>
      <c r="P8" s="109">
        <v>47.86</v>
      </c>
      <c r="Q8" s="113">
        <v>465.66</v>
      </c>
      <c r="R8" s="109"/>
      <c r="S8" s="109" t="str">
        <f t="shared" si="3"/>
        <v>BobbiWOODEN</v>
      </c>
      <c r="T8" s="109">
        <v>5.0</v>
      </c>
      <c r="U8" s="109" t="s">
        <v>112</v>
      </c>
      <c r="V8" s="109" t="s">
        <v>111</v>
      </c>
      <c r="W8" s="109" t="s">
        <v>50</v>
      </c>
      <c r="X8" s="109" t="s">
        <v>456</v>
      </c>
      <c r="Y8" s="109">
        <v>67.48</v>
      </c>
      <c r="Z8" s="114">
        <v>465.655424</v>
      </c>
      <c r="AA8" s="109"/>
      <c r="AB8" s="109"/>
      <c r="AC8" s="109"/>
    </row>
    <row r="9" ht="15.75" customHeight="1">
      <c r="A9" s="109" t="str">
        <f t="shared" si="1"/>
        <v>MateaBROWN</v>
      </c>
      <c r="B9" s="109">
        <v>6.0</v>
      </c>
      <c r="C9" s="109" t="s">
        <v>68</v>
      </c>
      <c r="D9" s="109" t="s">
        <v>459</v>
      </c>
      <c r="E9" s="109" t="s">
        <v>50</v>
      </c>
      <c r="F9" s="109" t="s">
        <v>456</v>
      </c>
      <c r="G9" s="109">
        <v>60.3</v>
      </c>
      <c r="H9" s="113">
        <v>428.4</v>
      </c>
      <c r="I9" s="109"/>
      <c r="J9" s="109" t="str">
        <f t="shared" si="2"/>
        <v>EmmaSCHOLEFIELD</v>
      </c>
      <c r="K9" s="109">
        <v>6.0</v>
      </c>
      <c r="L9" s="109" t="s">
        <v>107</v>
      </c>
      <c r="M9" s="109" t="s">
        <v>54</v>
      </c>
      <c r="N9" s="109" t="s">
        <v>46</v>
      </c>
      <c r="O9" s="109" t="s">
        <v>458</v>
      </c>
      <c r="P9" s="109">
        <v>45.14</v>
      </c>
      <c r="Q9" s="113">
        <v>428.4</v>
      </c>
      <c r="R9" s="109"/>
      <c r="S9" s="109" t="str">
        <f t="shared" si="3"/>
        <v>EmelieMCCAUGHEY</v>
      </c>
      <c r="T9" s="109">
        <v>6.0</v>
      </c>
      <c r="U9" s="109" t="s">
        <v>78</v>
      </c>
      <c r="V9" s="109" t="s">
        <v>77</v>
      </c>
      <c r="W9" s="109" t="s">
        <v>50</v>
      </c>
      <c r="X9" s="109" t="s">
        <v>454</v>
      </c>
      <c r="Y9" s="109">
        <v>67.32</v>
      </c>
      <c r="Z9" s="114">
        <v>428.40299008</v>
      </c>
      <c r="AA9" s="109"/>
      <c r="AB9" s="109"/>
      <c r="AC9" s="109"/>
    </row>
    <row r="10" ht="15.75" customHeight="1">
      <c r="A10" s="109" t="str">
        <f t="shared" si="1"/>
        <v>ZolaWENZLAWE</v>
      </c>
      <c r="B10" s="109">
        <v>7.0</v>
      </c>
      <c r="C10" s="109" t="s">
        <v>118</v>
      </c>
      <c r="D10" s="109" t="s">
        <v>117</v>
      </c>
      <c r="E10" s="109" t="s">
        <v>50</v>
      </c>
      <c r="F10" s="109" t="s">
        <v>460</v>
      </c>
      <c r="G10" s="109">
        <v>52.96</v>
      </c>
      <c r="H10" s="113">
        <v>394.13</v>
      </c>
      <c r="I10" s="109"/>
      <c r="J10" s="109" t="str">
        <f t="shared" si="2"/>
        <v>EmiliaOZIEWICZ</v>
      </c>
      <c r="K10" s="109">
        <v>7.0</v>
      </c>
      <c r="L10" s="109" t="s">
        <v>461</v>
      </c>
      <c r="M10" s="109" t="s">
        <v>462</v>
      </c>
      <c r="N10" s="109" t="s">
        <v>46</v>
      </c>
      <c r="O10" s="109" t="s">
        <v>463</v>
      </c>
      <c r="P10" s="109">
        <v>43.45</v>
      </c>
      <c r="Q10" s="113">
        <v>394.13</v>
      </c>
      <c r="R10" s="109"/>
      <c r="S10" s="109" t="str">
        <f t="shared" si="3"/>
        <v>EllysaiyaHADDAD</v>
      </c>
      <c r="T10" s="109">
        <v>7.0</v>
      </c>
      <c r="U10" s="109" t="s">
        <v>464</v>
      </c>
      <c r="V10" s="109" t="s">
        <v>465</v>
      </c>
      <c r="W10" s="109" t="s">
        <v>70</v>
      </c>
      <c r="X10" s="109" t="s">
        <v>457</v>
      </c>
      <c r="Y10" s="109">
        <v>57.77</v>
      </c>
      <c r="Z10" s="114">
        <v>394.1307508736</v>
      </c>
      <c r="AA10" s="109"/>
      <c r="AB10" s="109"/>
      <c r="AC10" s="109"/>
    </row>
    <row r="11" ht="15.75" customHeight="1">
      <c r="A11" s="109" t="str">
        <f t="shared" si="1"/>
        <v>RileyPRENTICE</v>
      </c>
      <c r="B11" s="109">
        <v>8.0</v>
      </c>
      <c r="C11" s="109" t="s">
        <v>132</v>
      </c>
      <c r="D11" s="109" t="s">
        <v>131</v>
      </c>
      <c r="E11" s="109" t="s">
        <v>50</v>
      </c>
      <c r="F11" s="109" t="s">
        <v>460</v>
      </c>
      <c r="G11" s="109">
        <v>52.13</v>
      </c>
      <c r="H11" s="113">
        <v>362.6</v>
      </c>
      <c r="I11" s="109"/>
      <c r="J11" s="109" t="str">
        <f t="shared" si="2"/>
        <v>LaurenKELLEY</v>
      </c>
      <c r="K11" s="109">
        <v>8.0</v>
      </c>
      <c r="L11" s="109" t="s">
        <v>97</v>
      </c>
      <c r="M11" s="109" t="s">
        <v>96</v>
      </c>
      <c r="N11" s="109" t="s">
        <v>50</v>
      </c>
      <c r="O11" s="109" t="s">
        <v>463</v>
      </c>
      <c r="P11" s="109">
        <v>37.83</v>
      </c>
      <c r="Q11" s="113">
        <v>362.6</v>
      </c>
      <c r="R11" s="109"/>
      <c r="S11" s="109" t="str">
        <f t="shared" si="3"/>
        <v>ZoeHENDERSON</v>
      </c>
      <c r="T11" s="109">
        <v>8.0</v>
      </c>
      <c r="U11" s="109" t="s">
        <v>98</v>
      </c>
      <c r="V11" s="109" t="s">
        <v>44</v>
      </c>
      <c r="W11" s="109" t="s">
        <v>70</v>
      </c>
      <c r="X11" s="109" t="s">
        <v>457</v>
      </c>
      <c r="Y11" s="109">
        <v>50.41</v>
      </c>
      <c r="Z11" s="114">
        <v>362.60029080371197</v>
      </c>
      <c r="AA11" s="109"/>
      <c r="AB11" s="109"/>
      <c r="AC11" s="109"/>
    </row>
    <row r="12" ht="15.75" customHeight="1">
      <c r="A12" s="109" t="str">
        <f t="shared" si="1"/>
        <v>SageBOOTH</v>
      </c>
      <c r="B12" s="109">
        <v>1.0</v>
      </c>
      <c r="C12" s="109" t="s">
        <v>100</v>
      </c>
      <c r="D12" s="109" t="s">
        <v>99</v>
      </c>
      <c r="E12" s="109" t="s">
        <v>70</v>
      </c>
      <c r="F12" s="109" t="s">
        <v>457</v>
      </c>
      <c r="G12" s="109">
        <v>51.87</v>
      </c>
      <c r="H12" s="113">
        <v>333.59</v>
      </c>
      <c r="I12" s="109"/>
      <c r="J12" s="109" t="str">
        <f t="shared" si="2"/>
        <v>EllysaiyaHADDAD</v>
      </c>
      <c r="K12" s="109">
        <v>1.0</v>
      </c>
      <c r="L12" s="109" t="s">
        <v>464</v>
      </c>
      <c r="M12" s="109" t="s">
        <v>465</v>
      </c>
      <c r="N12" s="109" t="s">
        <v>70</v>
      </c>
      <c r="O12" s="109" t="s">
        <v>463</v>
      </c>
      <c r="P12" s="109">
        <v>31.38</v>
      </c>
      <c r="Q12" s="113">
        <v>333.59</v>
      </c>
      <c r="R12" s="109"/>
      <c r="S12" s="109" t="str">
        <f t="shared" si="3"/>
        <v>EmmylouGRIEVE</v>
      </c>
      <c r="T12" s="109">
        <v>9.0</v>
      </c>
      <c r="U12" s="109" t="s">
        <v>466</v>
      </c>
      <c r="V12" s="109" t="s">
        <v>467</v>
      </c>
      <c r="W12" s="109" t="s">
        <v>46</v>
      </c>
      <c r="X12" s="109" t="s">
        <v>453</v>
      </c>
      <c r="Y12" s="109">
        <v>48.9</v>
      </c>
      <c r="Z12" s="114">
        <v>333.592267539415</v>
      </c>
      <c r="AA12" s="109"/>
      <c r="AB12" s="109"/>
      <c r="AC12" s="109"/>
    </row>
    <row r="13" ht="15.75" customHeight="1">
      <c r="A13" s="109" t="str">
        <f t="shared" si="1"/>
        <v>ZoeHENDERSON</v>
      </c>
      <c r="B13" s="109">
        <v>2.0</v>
      </c>
      <c r="C13" s="109" t="s">
        <v>98</v>
      </c>
      <c r="D13" s="109" t="s">
        <v>44</v>
      </c>
      <c r="E13" s="109" t="s">
        <v>70</v>
      </c>
      <c r="F13" s="109" t="s">
        <v>457</v>
      </c>
      <c r="G13" s="109">
        <v>50.83</v>
      </c>
      <c r="H13" s="113">
        <v>306.9</v>
      </c>
      <c r="I13" s="109"/>
      <c r="J13" s="109" t="str">
        <f t="shared" si="2"/>
        <v>EmmylouGRIEVE</v>
      </c>
      <c r="K13" s="109">
        <v>2.0</v>
      </c>
      <c r="L13" s="109" t="s">
        <v>466</v>
      </c>
      <c r="M13" s="109" t="s">
        <v>467</v>
      </c>
      <c r="N13" s="109" t="s">
        <v>46</v>
      </c>
      <c r="O13" s="109" t="s">
        <v>452</v>
      </c>
      <c r="P13" s="109">
        <v>30.63</v>
      </c>
      <c r="Q13" s="113">
        <v>306.9</v>
      </c>
      <c r="R13" s="109"/>
      <c r="S13" s="109" t="str">
        <f t="shared" si="3"/>
        <v>MaggieSUTHERLAND</v>
      </c>
      <c r="T13" s="109">
        <v>10.0</v>
      </c>
      <c r="U13" s="109" t="s">
        <v>72</v>
      </c>
      <c r="V13" s="109" t="s">
        <v>71</v>
      </c>
      <c r="W13" s="109" t="s">
        <v>50</v>
      </c>
      <c r="X13" s="109" t="s">
        <v>460</v>
      </c>
      <c r="Y13" s="109">
        <v>48.33</v>
      </c>
      <c r="Z13" s="114">
        <v>306.9048861362618</v>
      </c>
      <c r="AA13" s="109"/>
      <c r="AB13" s="109"/>
      <c r="AC13" s="109"/>
    </row>
    <row r="14" ht="15.75" customHeight="1">
      <c r="A14" s="109" t="str">
        <f t="shared" si="1"/>
        <v>NyahSHOPLAND</v>
      </c>
      <c r="B14" s="109">
        <v>3.0</v>
      </c>
      <c r="C14" s="109" t="s">
        <v>81</v>
      </c>
      <c r="D14" s="109" t="s">
        <v>80</v>
      </c>
      <c r="E14" s="109" t="s">
        <v>70</v>
      </c>
      <c r="F14" s="109" t="s">
        <v>460</v>
      </c>
      <c r="G14" s="109">
        <v>46.64</v>
      </c>
      <c r="H14" s="113">
        <v>282.35</v>
      </c>
      <c r="I14" s="109"/>
      <c r="J14" s="109" t="str">
        <f t="shared" si="2"/>
        <v>NyahSHOPLAND</v>
      </c>
      <c r="K14" s="109">
        <v>3.0</v>
      </c>
      <c r="L14" s="109" t="s">
        <v>81</v>
      </c>
      <c r="M14" s="109" t="s">
        <v>80</v>
      </c>
      <c r="N14" s="109" t="s">
        <v>70</v>
      </c>
      <c r="O14" s="109" t="s">
        <v>444</v>
      </c>
      <c r="P14" s="109">
        <v>25.23</v>
      </c>
      <c r="Q14" s="113">
        <v>282.35</v>
      </c>
      <c r="R14" s="109"/>
      <c r="S14" s="109" t="str">
        <f t="shared" si="3"/>
        <v>FrancescaFARCAU</v>
      </c>
      <c r="T14" s="109">
        <v>11.0</v>
      </c>
      <c r="U14" s="109" t="s">
        <v>128</v>
      </c>
      <c r="V14" s="109" t="s">
        <v>127</v>
      </c>
      <c r="W14" s="109" t="s">
        <v>70</v>
      </c>
      <c r="X14" s="109" t="s">
        <v>456</v>
      </c>
      <c r="Y14" s="109">
        <v>44.73</v>
      </c>
      <c r="Z14" s="114">
        <v>282.35249524536084</v>
      </c>
      <c r="AA14" s="109"/>
      <c r="AB14" s="109"/>
      <c r="AC14" s="109"/>
    </row>
    <row r="15" ht="15.75" customHeight="1">
      <c r="A15" s="109" t="str">
        <f t="shared" si="1"/>
        <v>MaggieSUTHERLAND</v>
      </c>
      <c r="B15" s="109">
        <v>4.0</v>
      </c>
      <c r="C15" s="109" t="s">
        <v>72</v>
      </c>
      <c r="D15" s="109" t="s">
        <v>71</v>
      </c>
      <c r="E15" s="109" t="s">
        <v>50</v>
      </c>
      <c r="F15" s="109" t="s">
        <v>460</v>
      </c>
      <c r="G15" s="109">
        <v>46.29</v>
      </c>
      <c r="H15" s="113">
        <v>259.76</v>
      </c>
      <c r="I15" s="109"/>
      <c r="J15" s="109" t="str">
        <f t="shared" si="2"/>
        <v>MaggieSUTHERLAND</v>
      </c>
      <c r="K15" s="109">
        <v>4.0</v>
      </c>
      <c r="L15" s="109" t="s">
        <v>72</v>
      </c>
      <c r="M15" s="109" t="s">
        <v>71</v>
      </c>
      <c r="N15" s="109" t="s">
        <v>50</v>
      </c>
      <c r="O15" s="109" t="s">
        <v>444</v>
      </c>
      <c r="P15" s="109">
        <v>23.41</v>
      </c>
      <c r="Q15" s="113">
        <v>259.76</v>
      </c>
      <c r="R15" s="109"/>
      <c r="S15" s="109" t="str">
        <f t="shared" si="3"/>
        <v>OliviaHENDERSON</v>
      </c>
      <c r="T15" s="109">
        <v>12.0</v>
      </c>
      <c r="U15" s="109" t="s">
        <v>98</v>
      </c>
      <c r="V15" s="109" t="s">
        <v>142</v>
      </c>
      <c r="W15" s="109" t="s">
        <v>46</v>
      </c>
      <c r="X15" s="109" t="s">
        <v>445</v>
      </c>
      <c r="Y15" s="109">
        <v>37.49</v>
      </c>
      <c r="Z15" s="114">
        <v>259.76429562573196</v>
      </c>
      <c r="AA15" s="109"/>
      <c r="AB15" s="109"/>
      <c r="AC15" s="109"/>
    </row>
    <row r="16" ht="15.75" customHeight="1">
      <c r="A16" s="109" t="str">
        <f t="shared" si="1"/>
        <v>SierraGRANT-LAVERGNE</v>
      </c>
      <c r="B16" s="109">
        <v>5.0</v>
      </c>
      <c r="C16" s="109" t="s">
        <v>164</v>
      </c>
      <c r="D16" s="109" t="s">
        <v>163</v>
      </c>
      <c r="E16" s="109" t="s">
        <v>50</v>
      </c>
      <c r="F16" s="109" t="s">
        <v>457</v>
      </c>
      <c r="G16" s="109">
        <v>43.04</v>
      </c>
      <c r="H16" s="113">
        <v>238.98</v>
      </c>
      <c r="I16" s="109"/>
      <c r="J16" s="109" t="str">
        <f t="shared" si="2"/>
        <v>SierraGRANT-LAVERGNE</v>
      </c>
      <c r="K16" s="109">
        <v>5.0</v>
      </c>
      <c r="L16" s="109" t="s">
        <v>164</v>
      </c>
      <c r="M16" s="109" t="s">
        <v>163</v>
      </c>
      <c r="N16" s="109" t="s">
        <v>50</v>
      </c>
      <c r="O16" s="109" t="s">
        <v>463</v>
      </c>
      <c r="P16" s="109">
        <v>21.93</v>
      </c>
      <c r="Q16" s="113">
        <v>238.98</v>
      </c>
      <c r="R16" s="109"/>
      <c r="S16" s="109" t="str">
        <f t="shared" si="3"/>
        <v>MaloryWAGNER</v>
      </c>
      <c r="T16" s="109">
        <v>13.0</v>
      </c>
      <c r="U16" s="109" t="s">
        <v>63</v>
      </c>
      <c r="V16" s="109" t="s">
        <v>62</v>
      </c>
      <c r="W16" s="109" t="s">
        <v>50</v>
      </c>
      <c r="X16" s="109" t="s">
        <v>468</v>
      </c>
      <c r="Y16" s="109">
        <v>35.3</v>
      </c>
      <c r="Z16" s="114">
        <v>238.9831519756734</v>
      </c>
      <c r="AA16" s="109"/>
      <c r="AB16" s="109"/>
      <c r="AC16" s="109"/>
    </row>
    <row r="17" ht="15.75" customHeight="1">
      <c r="A17" s="109" t="str">
        <f t="shared" si="1"/>
        <v>EvaTROTTIER</v>
      </c>
      <c r="B17" s="109">
        <v>6.0</v>
      </c>
      <c r="C17" s="109" t="s">
        <v>89</v>
      </c>
      <c r="D17" s="109" t="s">
        <v>88</v>
      </c>
      <c r="E17" s="109" t="s">
        <v>50</v>
      </c>
      <c r="F17" s="109" t="s">
        <v>460</v>
      </c>
      <c r="G17" s="109">
        <v>41.16</v>
      </c>
      <c r="H17" s="113">
        <v>219.86</v>
      </c>
      <c r="I17" s="109"/>
      <c r="J17" s="109" t="str">
        <f t="shared" si="2"/>
        <v>ZolaWENZLAWE</v>
      </c>
      <c r="K17" s="109">
        <v>6.0</v>
      </c>
      <c r="L17" s="109" t="s">
        <v>118</v>
      </c>
      <c r="M17" s="109" t="s">
        <v>117</v>
      </c>
      <c r="N17" s="109" t="s">
        <v>50</v>
      </c>
      <c r="O17" s="109" t="s">
        <v>444</v>
      </c>
      <c r="P17" s="109">
        <v>18.62</v>
      </c>
      <c r="Q17" s="113">
        <v>219.86</v>
      </c>
      <c r="R17" s="109"/>
      <c r="S17" s="109" t="str">
        <f t="shared" si="3"/>
        <v>SageBOOTH</v>
      </c>
      <c r="T17" s="109">
        <v>14.0</v>
      </c>
      <c r="U17" s="109" t="s">
        <v>100</v>
      </c>
      <c r="V17" s="109" t="s">
        <v>99</v>
      </c>
      <c r="W17" s="109" t="s">
        <v>70</v>
      </c>
      <c r="X17" s="109" t="s">
        <v>457</v>
      </c>
      <c r="Y17" s="109">
        <v>35.27</v>
      </c>
      <c r="Z17" s="114">
        <v>219.86449981761953</v>
      </c>
      <c r="AA17" s="109"/>
      <c r="AB17" s="109"/>
      <c r="AC17" s="109"/>
    </row>
    <row r="18" ht="15.75" customHeight="1">
      <c r="A18" s="109" t="str">
        <f t="shared" si="1"/>
        <v>EllysaiyaHADDAD</v>
      </c>
      <c r="B18" s="109">
        <v>7.0</v>
      </c>
      <c r="C18" s="109" t="s">
        <v>464</v>
      </c>
      <c r="D18" s="109" t="s">
        <v>465</v>
      </c>
      <c r="E18" s="109" t="s">
        <v>70</v>
      </c>
      <c r="F18" s="109" t="s">
        <v>457</v>
      </c>
      <c r="G18" s="109">
        <v>39.41</v>
      </c>
      <c r="H18" s="113">
        <v>202.28</v>
      </c>
      <c r="I18" s="109"/>
      <c r="J18" s="109" t="str">
        <f t="shared" si="2"/>
        <v>CharlieWEYMAN</v>
      </c>
      <c r="K18" s="109">
        <v>7.0</v>
      </c>
      <c r="L18" s="109" t="s">
        <v>114</v>
      </c>
      <c r="M18" s="109" t="s">
        <v>113</v>
      </c>
      <c r="N18" s="109" t="s">
        <v>50</v>
      </c>
      <c r="O18" s="109" t="s">
        <v>444</v>
      </c>
      <c r="P18" s="109">
        <v>17.88</v>
      </c>
      <c r="Q18" s="113">
        <v>202.28</v>
      </c>
      <c r="R18" s="109"/>
      <c r="S18" s="109" t="str">
        <f t="shared" si="3"/>
        <v>EllaGARROD</v>
      </c>
      <c r="T18" s="109">
        <v>15.0</v>
      </c>
      <c r="U18" s="109" t="s">
        <v>469</v>
      </c>
      <c r="V18" s="109" t="s">
        <v>51</v>
      </c>
      <c r="W18" s="109" t="s">
        <v>46</v>
      </c>
      <c r="X18" s="109" t="s">
        <v>445</v>
      </c>
      <c r="Y18" s="109">
        <v>34.74</v>
      </c>
      <c r="Z18" s="114">
        <v>202.27533983220997</v>
      </c>
      <c r="AA18" s="109"/>
      <c r="AB18" s="109"/>
      <c r="AC18" s="109"/>
    </row>
    <row r="19" ht="15.75" customHeight="1">
      <c r="A19" s="109" t="str">
        <f t="shared" si="1"/>
        <v>PoppyCLEMENSON</v>
      </c>
      <c r="B19" s="109">
        <v>8.0</v>
      </c>
      <c r="C19" s="109" t="s">
        <v>102</v>
      </c>
      <c r="D19" s="109" t="s">
        <v>101</v>
      </c>
      <c r="E19" s="109" t="s">
        <v>70</v>
      </c>
      <c r="F19" s="109" t="s">
        <v>457</v>
      </c>
      <c r="G19" s="109">
        <v>39.16</v>
      </c>
      <c r="H19" s="113">
        <v>186.09</v>
      </c>
      <c r="I19" s="109"/>
      <c r="J19" s="109" t="str">
        <f t="shared" si="2"/>
        <v>TulaKERSTEN</v>
      </c>
      <c r="K19" s="109">
        <v>8.0</v>
      </c>
      <c r="L19" s="109" t="s">
        <v>470</v>
      </c>
      <c r="M19" s="109" t="s">
        <v>471</v>
      </c>
      <c r="N19" s="109" t="s">
        <v>50</v>
      </c>
      <c r="O19" s="109" t="s">
        <v>463</v>
      </c>
      <c r="P19" s="109">
        <v>17.86</v>
      </c>
      <c r="Q19" s="113">
        <v>186.09</v>
      </c>
      <c r="R19" s="109"/>
      <c r="S19" s="109" t="str">
        <f t="shared" si="3"/>
        <v>MeghanCALDER</v>
      </c>
      <c r="T19" s="109">
        <v>16.0</v>
      </c>
      <c r="U19" s="109" t="s">
        <v>91</v>
      </c>
      <c r="V19" s="109" t="s">
        <v>90</v>
      </c>
      <c r="W19" s="109" t="s">
        <v>70</v>
      </c>
      <c r="X19" s="109" t="s">
        <v>468</v>
      </c>
      <c r="Y19" s="109">
        <v>33.91</v>
      </c>
      <c r="Z19" s="114">
        <v>186.09331264563318</v>
      </c>
      <c r="AA19" s="109"/>
      <c r="AB19" s="109"/>
      <c r="AC19" s="109"/>
    </row>
    <row r="20" ht="15.75" customHeight="1">
      <c r="A20" s="109" t="str">
        <f t="shared" si="1"/>
        <v>MeghanCALDER</v>
      </c>
      <c r="B20" s="109">
        <v>9.0</v>
      </c>
      <c r="C20" s="109" t="s">
        <v>91</v>
      </c>
      <c r="D20" s="109" t="s">
        <v>90</v>
      </c>
      <c r="E20" s="109" t="s">
        <v>70</v>
      </c>
      <c r="F20" s="109" t="s">
        <v>472</v>
      </c>
      <c r="G20" s="109">
        <v>37.32</v>
      </c>
      <c r="H20" s="113">
        <v>171.21</v>
      </c>
      <c r="I20" s="109"/>
      <c r="J20" s="109" t="str">
        <f t="shared" si="2"/>
        <v>LottieKING</v>
      </c>
      <c r="K20" s="109">
        <v>9.0</v>
      </c>
      <c r="L20" s="109" t="s">
        <v>84</v>
      </c>
      <c r="M20" s="109" t="s">
        <v>83</v>
      </c>
      <c r="N20" s="109" t="s">
        <v>70</v>
      </c>
      <c r="O20" s="109" t="s">
        <v>445</v>
      </c>
      <c r="P20" s="109">
        <v>13.87</v>
      </c>
      <c r="Q20" s="113">
        <v>171.21</v>
      </c>
      <c r="R20" s="109"/>
      <c r="S20" s="109" t="str">
        <f t="shared" si="3"/>
        <v>MakennaGRIFFITHS</v>
      </c>
      <c r="T20" s="109">
        <v>17.0</v>
      </c>
      <c r="U20" s="109" t="s">
        <v>473</v>
      </c>
      <c r="V20" s="109" t="s">
        <v>140</v>
      </c>
      <c r="W20" s="109" t="s">
        <v>70</v>
      </c>
      <c r="X20" s="109" t="s">
        <v>457</v>
      </c>
      <c r="Y20" s="109">
        <v>31.41</v>
      </c>
      <c r="Z20" s="114">
        <v>171.20584763398253</v>
      </c>
      <c r="AA20" s="109"/>
      <c r="AB20" s="109"/>
      <c r="AC20" s="109"/>
    </row>
    <row r="21" ht="15.75" customHeight="1">
      <c r="A21" s="109" t="str">
        <f t="shared" si="1"/>
        <v>MaloryWAGNER</v>
      </c>
      <c r="B21" s="109">
        <v>10.0</v>
      </c>
      <c r="C21" s="109" t="s">
        <v>63</v>
      </c>
      <c r="D21" s="109" t="s">
        <v>62</v>
      </c>
      <c r="E21" s="109" t="s">
        <v>50</v>
      </c>
      <c r="F21" s="109" t="s">
        <v>472</v>
      </c>
      <c r="G21" s="109">
        <v>29.97</v>
      </c>
      <c r="H21" s="113">
        <v>157.51</v>
      </c>
      <c r="I21" s="109"/>
      <c r="J21" s="109" t="str">
        <f t="shared" si="2"/>
        <v>MeghanCALDER</v>
      </c>
      <c r="K21" s="109">
        <v>10.0</v>
      </c>
      <c r="L21" s="109" t="s">
        <v>91</v>
      </c>
      <c r="M21" s="109" t="s">
        <v>90</v>
      </c>
      <c r="N21" s="109" t="s">
        <v>70</v>
      </c>
      <c r="O21" s="109" t="s">
        <v>472</v>
      </c>
      <c r="P21" s="109">
        <v>10.96</v>
      </c>
      <c r="Q21" s="113">
        <v>157.51</v>
      </c>
      <c r="R21" s="109"/>
      <c r="S21" s="109" t="str">
        <f t="shared" si="3"/>
        <v>EvaTROTTIER</v>
      </c>
      <c r="T21" s="109">
        <v>18.0</v>
      </c>
      <c r="U21" s="109" t="s">
        <v>89</v>
      </c>
      <c r="V21" s="109" t="s">
        <v>88</v>
      </c>
      <c r="W21" s="109" t="s">
        <v>50</v>
      </c>
      <c r="X21" s="109" t="s">
        <v>460</v>
      </c>
      <c r="Y21" s="109">
        <v>30.25</v>
      </c>
      <c r="Z21" s="114">
        <v>157.50937982326394</v>
      </c>
      <c r="AA21" s="109"/>
      <c r="AB21" s="109"/>
      <c r="AC21" s="109"/>
    </row>
    <row r="22" ht="15.75" customHeight="1">
      <c r="A22" s="109" t="str">
        <f t="shared" si="1"/>
        <v>SylvienneLAWRIE-LIE</v>
      </c>
      <c r="B22" s="109">
        <v>11.0</v>
      </c>
      <c r="C22" s="109" t="s">
        <v>145</v>
      </c>
      <c r="D22" s="109" t="s">
        <v>144</v>
      </c>
      <c r="E22" s="109" t="s">
        <v>70</v>
      </c>
      <c r="F22" s="109" t="s">
        <v>457</v>
      </c>
      <c r="G22" s="109">
        <v>28.85</v>
      </c>
      <c r="H22" s="113">
        <v>144.91</v>
      </c>
      <c r="I22" s="109"/>
      <c r="J22" s="109" t="str">
        <f t="shared" si="2"/>
        <v>MaloryWAGNER</v>
      </c>
      <c r="K22" s="109">
        <v>11.0</v>
      </c>
      <c r="L22" s="109" t="s">
        <v>63</v>
      </c>
      <c r="M22" s="109" t="s">
        <v>62</v>
      </c>
      <c r="N22" s="109" t="s">
        <v>50</v>
      </c>
      <c r="O22" s="109" t="s">
        <v>472</v>
      </c>
      <c r="P22" s="109">
        <v>8.55</v>
      </c>
      <c r="Q22" s="113">
        <v>144.91</v>
      </c>
      <c r="R22" s="109"/>
      <c r="S22" s="109" t="str">
        <f t="shared" si="3"/>
        <v>SylvienneLAWRIE-LIE</v>
      </c>
      <c r="T22" s="109">
        <v>19.0</v>
      </c>
      <c r="U22" s="109" t="s">
        <v>145</v>
      </c>
      <c r="V22" s="109" t="s">
        <v>144</v>
      </c>
      <c r="W22" s="109" t="s">
        <v>70</v>
      </c>
      <c r="X22" s="109" t="s">
        <v>457</v>
      </c>
      <c r="Y22" s="109">
        <v>29.66</v>
      </c>
      <c r="Z22" s="114">
        <v>144.90862943740282</v>
      </c>
      <c r="AA22" s="109"/>
      <c r="AB22" s="109"/>
      <c r="AC22" s="109"/>
    </row>
    <row r="23" ht="15.75" customHeight="1">
      <c r="A23" s="109" t="str">
        <f t="shared" si="1"/>
        <v>AnnikaROBERTS</v>
      </c>
      <c r="B23" s="109">
        <v>12.0</v>
      </c>
      <c r="C23" s="109" t="s">
        <v>474</v>
      </c>
      <c r="D23" s="109" t="s">
        <v>103</v>
      </c>
      <c r="E23" s="109" t="s">
        <v>50</v>
      </c>
      <c r="F23" s="109" t="s">
        <v>441</v>
      </c>
      <c r="G23" s="109">
        <v>28.02</v>
      </c>
      <c r="H23" s="113">
        <v>133.32</v>
      </c>
      <c r="I23" s="109"/>
      <c r="J23" s="109" t="str">
        <f t="shared" si="2"/>
        <v>SageBOOTH</v>
      </c>
      <c r="K23" s="109">
        <v>12.0</v>
      </c>
      <c r="L23" s="109" t="s">
        <v>100</v>
      </c>
      <c r="M23" s="109" t="s">
        <v>99</v>
      </c>
      <c r="N23" s="109" t="s">
        <v>70</v>
      </c>
      <c r="O23" s="109" t="s">
        <v>463</v>
      </c>
      <c r="P23" s="109">
        <v>6.75</v>
      </c>
      <c r="Q23" s="113">
        <v>133.32</v>
      </c>
      <c r="R23" s="109"/>
      <c r="S23" s="109" t="str">
        <f t="shared" si="3"/>
        <v>LivTEITZEL</v>
      </c>
      <c r="T23" s="109">
        <v>20.0</v>
      </c>
      <c r="U23" s="109" t="s">
        <v>126</v>
      </c>
      <c r="V23" s="109" t="s">
        <v>125</v>
      </c>
      <c r="W23" s="109" t="s">
        <v>70</v>
      </c>
      <c r="X23" s="109" t="s">
        <v>457</v>
      </c>
      <c r="Y23" s="109">
        <v>27.54</v>
      </c>
      <c r="Z23" s="114">
        <v>133.3159390824106</v>
      </c>
      <c r="AA23" s="109"/>
      <c r="AB23" s="109"/>
      <c r="AC23" s="109"/>
    </row>
    <row r="24" ht="15.75" customHeight="1">
      <c r="A24" s="109" t="str">
        <f t="shared" si="1"/>
        <v/>
      </c>
      <c r="B24" s="109"/>
      <c r="C24" s="109"/>
      <c r="D24" s="109"/>
      <c r="E24" s="109"/>
      <c r="F24" s="109"/>
      <c r="G24" s="109"/>
      <c r="H24" s="113"/>
      <c r="I24" s="109"/>
      <c r="J24" s="109" t="str">
        <f t="shared" si="2"/>
        <v>EvaTROTTIER</v>
      </c>
      <c r="K24" s="109">
        <v>13.0</v>
      </c>
      <c r="L24" s="109" t="s">
        <v>89</v>
      </c>
      <c r="M24" s="109" t="s">
        <v>88</v>
      </c>
      <c r="N24" s="109" t="s">
        <v>50</v>
      </c>
      <c r="O24" s="109" t="s">
        <v>444</v>
      </c>
      <c r="P24" s="109"/>
      <c r="Q24" s="113"/>
      <c r="R24" s="109"/>
      <c r="S24" s="109" t="str">
        <f t="shared" si="3"/>
        <v>IsabellaMATTENLEY</v>
      </c>
      <c r="T24" s="109">
        <v>21.0</v>
      </c>
      <c r="U24" s="109" t="s">
        <v>475</v>
      </c>
      <c r="V24" s="109" t="s">
        <v>156</v>
      </c>
      <c r="W24" s="109" t="s">
        <v>70</v>
      </c>
      <c r="X24" s="109" t="s">
        <v>476</v>
      </c>
      <c r="Y24" s="109">
        <v>17.58</v>
      </c>
      <c r="Z24" s="114">
        <v>122.65066395581776</v>
      </c>
      <c r="AA24" s="109"/>
      <c r="AB24" s="109"/>
      <c r="AC24" s="109"/>
    </row>
    <row r="25" ht="15.75" customHeight="1">
      <c r="A25" s="109"/>
      <c r="B25" s="109"/>
      <c r="C25" s="109"/>
      <c r="D25" s="109"/>
      <c r="E25" s="109"/>
      <c r="F25" s="109"/>
      <c r="G25" s="109"/>
      <c r="H25" s="113"/>
      <c r="I25" s="109"/>
      <c r="J25" s="109"/>
      <c r="K25" s="109"/>
      <c r="L25" s="109"/>
      <c r="M25" s="109"/>
      <c r="N25" s="109"/>
      <c r="O25" s="109"/>
      <c r="P25" s="109"/>
      <c r="Q25" s="113"/>
      <c r="R25" s="109"/>
      <c r="S25" s="109" t="str">
        <f t="shared" si="3"/>
        <v>ZyahHEALEY</v>
      </c>
      <c r="T25" s="109"/>
      <c r="U25" s="109" t="s">
        <v>135</v>
      </c>
      <c r="V25" s="109" t="s">
        <v>134</v>
      </c>
      <c r="W25" s="109" t="s">
        <v>70</v>
      </c>
      <c r="X25" s="109" t="s">
        <v>477</v>
      </c>
      <c r="Y25" s="109"/>
      <c r="Z25" s="109"/>
      <c r="AA25" s="109"/>
      <c r="AB25" s="109"/>
      <c r="AC25" s="109"/>
    </row>
    <row r="26" ht="15.75" customHeight="1">
      <c r="A26" s="109"/>
      <c r="B26" s="109"/>
      <c r="C26" s="109"/>
      <c r="D26" s="109"/>
      <c r="E26" s="109"/>
      <c r="F26" s="109"/>
      <c r="G26" s="109">
        <f t="shared" ref="G26:H26" si="4">SUM(G4:G25)</f>
        <v>996.87</v>
      </c>
      <c r="H26" s="109">
        <f t="shared" si="4"/>
        <v>6591.86</v>
      </c>
      <c r="I26" s="109"/>
      <c r="J26" s="109"/>
      <c r="K26" s="109"/>
      <c r="L26" s="109"/>
      <c r="M26" s="109"/>
      <c r="N26" s="109"/>
      <c r="O26" s="109"/>
      <c r="P26" s="109">
        <f t="shared" ref="P26:Q26" si="5">SUM(P4:P25)</f>
        <v>631.29</v>
      </c>
      <c r="Q26" s="109">
        <f t="shared" si="5"/>
        <v>6591.86</v>
      </c>
      <c r="R26" s="109"/>
      <c r="S26" s="109" t="str">
        <f t="shared" si="3"/>
        <v>MarigoldCAMPBELL</v>
      </c>
      <c r="T26" s="109"/>
      <c r="U26" s="109" t="s">
        <v>478</v>
      </c>
      <c r="V26" s="109" t="s">
        <v>151</v>
      </c>
      <c r="W26" s="109" t="s">
        <v>70</v>
      </c>
      <c r="X26" s="109" t="s">
        <v>479</v>
      </c>
      <c r="Y26" s="109"/>
      <c r="Z26" s="109"/>
      <c r="AA26" s="109"/>
      <c r="AB26" s="109"/>
      <c r="AC26" s="109"/>
    </row>
    <row r="27" ht="15.75" customHeight="1">
      <c r="A27" s="107"/>
      <c r="B27" s="108"/>
      <c r="C27" s="108"/>
      <c r="D27" s="108"/>
      <c r="E27" s="109"/>
      <c r="F27" s="107"/>
      <c r="G27" s="107"/>
      <c r="H27" s="113"/>
      <c r="I27" s="107"/>
      <c r="J27" s="107"/>
      <c r="K27" s="108"/>
      <c r="L27" s="108"/>
      <c r="M27" s="108"/>
      <c r="N27" s="109"/>
      <c r="O27" s="107"/>
      <c r="P27" s="107"/>
      <c r="Q27" s="113"/>
      <c r="R27" s="107"/>
      <c r="S27" s="109" t="str">
        <f t="shared" si="3"/>
        <v>LaurenKELLEY</v>
      </c>
      <c r="T27" s="109"/>
      <c r="U27" s="109" t="s">
        <v>97</v>
      </c>
      <c r="V27" s="109" t="s">
        <v>96</v>
      </c>
      <c r="W27" s="109" t="s">
        <v>50</v>
      </c>
      <c r="X27" s="109" t="s">
        <v>457</v>
      </c>
      <c r="Y27" s="109"/>
      <c r="Z27" s="107"/>
      <c r="AA27" s="107"/>
      <c r="AB27" s="107"/>
      <c r="AC27" s="107"/>
    </row>
    <row r="28" ht="15.75" customHeight="1">
      <c r="A28" s="107"/>
      <c r="B28" s="108" t="s">
        <v>441</v>
      </c>
      <c r="C28" s="108" t="s">
        <v>442</v>
      </c>
      <c r="D28" s="108" t="s">
        <v>480</v>
      </c>
      <c r="E28" s="109"/>
      <c r="F28" s="107"/>
      <c r="G28" s="107"/>
      <c r="H28" s="113"/>
      <c r="I28" s="107"/>
      <c r="J28" s="107"/>
      <c r="K28" s="108" t="s">
        <v>444</v>
      </c>
      <c r="L28" s="108" t="s">
        <v>442</v>
      </c>
      <c r="M28" s="108" t="s">
        <v>480</v>
      </c>
      <c r="N28" s="109"/>
      <c r="O28" s="107"/>
      <c r="P28" s="107"/>
      <c r="Q28" s="113"/>
      <c r="R28" s="107"/>
      <c r="S28" s="109" t="str">
        <f t="shared" si="3"/>
        <v>KaiyaROBIN</v>
      </c>
      <c r="T28" s="109"/>
      <c r="U28" s="109" t="s">
        <v>120</v>
      </c>
      <c r="V28" s="109" t="s">
        <v>119</v>
      </c>
      <c r="W28" s="109" t="s">
        <v>50</v>
      </c>
      <c r="X28" s="109" t="s">
        <v>477</v>
      </c>
      <c r="Y28" s="109"/>
      <c r="Z28" s="107"/>
      <c r="AA28" s="107"/>
      <c r="AB28" s="107"/>
      <c r="AC28" s="107"/>
    </row>
    <row r="29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7"/>
      <c r="R29" s="107"/>
      <c r="S29" s="109" t="str">
        <f t="shared" si="3"/>
        <v>TessaPRETTO</v>
      </c>
      <c r="T29" s="109"/>
      <c r="U29" s="109" t="s">
        <v>123</v>
      </c>
      <c r="V29" s="109" t="s">
        <v>122</v>
      </c>
      <c r="W29" s="109" t="s">
        <v>46</v>
      </c>
      <c r="X29" s="109" t="s">
        <v>477</v>
      </c>
      <c r="Y29" s="109"/>
      <c r="Z29" s="107"/>
      <c r="AA29" s="107"/>
      <c r="AB29" s="107"/>
      <c r="AC29" s="107"/>
    </row>
    <row r="30" ht="15.75" customHeight="1">
      <c r="A30" s="110" t="s">
        <v>0</v>
      </c>
      <c r="B30" s="110" t="s">
        <v>446</v>
      </c>
      <c r="C30" s="110" t="s">
        <v>447</v>
      </c>
      <c r="D30" s="110" t="s">
        <v>448</v>
      </c>
      <c r="E30" s="110" t="s">
        <v>5</v>
      </c>
      <c r="F30" s="110" t="s">
        <v>449</v>
      </c>
      <c r="G30" s="111" t="s">
        <v>450</v>
      </c>
      <c r="H30" s="111" t="s">
        <v>451</v>
      </c>
      <c r="I30" s="112"/>
      <c r="J30" s="110" t="s">
        <v>0</v>
      </c>
      <c r="K30" s="110" t="s">
        <v>446</v>
      </c>
      <c r="L30" s="110" t="s">
        <v>447</v>
      </c>
      <c r="M30" s="110" t="s">
        <v>448</v>
      </c>
      <c r="N30" s="110" t="s">
        <v>5</v>
      </c>
      <c r="O30" s="110" t="s">
        <v>449</v>
      </c>
      <c r="P30" s="111" t="s">
        <v>450</v>
      </c>
      <c r="Q30" s="111" t="s">
        <v>451</v>
      </c>
      <c r="R30" s="107"/>
      <c r="S30" s="109"/>
      <c r="T30" s="107"/>
      <c r="Y30" s="115">
        <f>SUM(Y4:Y29)</f>
        <v>986.99</v>
      </c>
      <c r="Z30" s="107"/>
      <c r="AA30" s="107"/>
      <c r="AB30" s="107"/>
      <c r="AC30" s="107"/>
    </row>
    <row r="31" ht="15.75" customHeight="1">
      <c r="A31" s="65" t="str">
        <f t="shared" ref="A31:A84" si="6">concatenate(D31,C31)</f>
        <v>QuinnUNGER</v>
      </c>
      <c r="B31" s="65">
        <v>1.0</v>
      </c>
      <c r="C31" s="41" t="s">
        <v>435</v>
      </c>
      <c r="D31" s="41" t="s">
        <v>434</v>
      </c>
      <c r="E31" s="65" t="s">
        <v>207</v>
      </c>
      <c r="F31" s="65" t="s">
        <v>453</v>
      </c>
      <c r="G31" s="41">
        <v>83.96</v>
      </c>
      <c r="H31" s="113">
        <v>650.0</v>
      </c>
      <c r="I31" s="107"/>
      <c r="J31" s="65" t="str">
        <f t="shared" ref="J31:J78" si="7">concatenate(M31,L31)</f>
        <v>GradenPARSONS</v>
      </c>
      <c r="K31" s="65">
        <v>1.0</v>
      </c>
      <c r="L31" s="41" t="s">
        <v>481</v>
      </c>
      <c r="M31" s="41" t="s">
        <v>482</v>
      </c>
      <c r="N31" s="65" t="s">
        <v>212</v>
      </c>
      <c r="O31" s="65" t="s">
        <v>458</v>
      </c>
      <c r="P31" s="41">
        <v>79.92</v>
      </c>
      <c r="Q31" s="113">
        <v>650.0</v>
      </c>
      <c r="R31" s="107"/>
      <c r="S31" s="109"/>
      <c r="T31" s="107"/>
      <c r="Z31" s="107"/>
      <c r="AA31" s="107"/>
      <c r="AB31" s="107"/>
      <c r="AC31" s="107"/>
    </row>
    <row r="32" ht="15.75" customHeight="1">
      <c r="A32" s="65" t="str">
        <f t="shared" si="6"/>
        <v>OwenCOOPER</v>
      </c>
      <c r="B32" s="65">
        <v>2.0</v>
      </c>
      <c r="C32" s="41" t="s">
        <v>293</v>
      </c>
      <c r="D32" s="41" t="s">
        <v>292</v>
      </c>
      <c r="E32" s="65" t="s">
        <v>207</v>
      </c>
      <c r="F32" s="65" t="s">
        <v>453</v>
      </c>
      <c r="G32" s="41">
        <v>82.15</v>
      </c>
      <c r="H32" s="113">
        <v>611.0</v>
      </c>
      <c r="I32" s="107"/>
      <c r="J32" s="65" t="str">
        <f t="shared" si="7"/>
        <v>AlexanderLUCA</v>
      </c>
      <c r="K32" s="65">
        <v>2.0</v>
      </c>
      <c r="L32" s="41" t="s">
        <v>483</v>
      </c>
      <c r="M32" s="41" t="s">
        <v>412</v>
      </c>
      <c r="N32" s="65" t="s">
        <v>196</v>
      </c>
      <c r="O32" s="65" t="s">
        <v>458</v>
      </c>
      <c r="P32" s="41">
        <v>76.23</v>
      </c>
      <c r="Q32" s="113">
        <v>611.0</v>
      </c>
      <c r="R32" s="107"/>
      <c r="S32" s="107"/>
      <c r="T32" s="108" t="s">
        <v>445</v>
      </c>
      <c r="U32" s="108" t="s">
        <v>442</v>
      </c>
      <c r="V32" s="108" t="s">
        <v>480</v>
      </c>
      <c r="W32" s="107"/>
      <c r="X32" s="107"/>
      <c r="Y32" s="107"/>
      <c r="Z32" s="107"/>
      <c r="AA32" s="107"/>
      <c r="AB32" s="107"/>
      <c r="AC32" s="107"/>
    </row>
    <row r="33" ht="15.75" customHeight="1">
      <c r="A33" s="65" t="str">
        <f t="shared" si="6"/>
        <v>AlecJOHNSON</v>
      </c>
      <c r="B33" s="65">
        <v>3.0</v>
      </c>
      <c r="C33" s="41" t="s">
        <v>233</v>
      </c>
      <c r="D33" s="41" t="s">
        <v>296</v>
      </c>
      <c r="E33" s="65" t="s">
        <v>207</v>
      </c>
      <c r="F33" s="65" t="s">
        <v>453</v>
      </c>
      <c r="G33" s="41">
        <v>77.42</v>
      </c>
      <c r="H33" s="113">
        <v>574.34</v>
      </c>
      <c r="I33" s="107"/>
      <c r="J33" s="65" t="str">
        <f t="shared" si="7"/>
        <v>QuinnUNGER</v>
      </c>
      <c r="K33" s="65">
        <v>3.0</v>
      </c>
      <c r="L33" s="41" t="s">
        <v>435</v>
      </c>
      <c r="M33" s="41" t="s">
        <v>434</v>
      </c>
      <c r="N33" s="65" t="s">
        <v>207</v>
      </c>
      <c r="O33" s="65" t="s">
        <v>452</v>
      </c>
      <c r="P33" s="41">
        <v>69.97</v>
      </c>
      <c r="Q33" s="113">
        <v>574.34</v>
      </c>
      <c r="R33" s="107"/>
      <c r="S33" s="109"/>
      <c r="T33" s="109"/>
      <c r="U33" s="109"/>
      <c r="V33" s="109"/>
      <c r="W33" s="109"/>
      <c r="X33" s="109"/>
      <c r="Y33" s="109"/>
      <c r="Z33" s="109"/>
      <c r="AA33" s="107"/>
      <c r="AB33" s="107"/>
      <c r="AC33" s="107"/>
    </row>
    <row r="34" ht="15.75" customHeight="1">
      <c r="A34" s="65" t="str">
        <f t="shared" si="6"/>
        <v>OliverHELVOIGT</v>
      </c>
      <c r="B34" s="65">
        <v>4.0</v>
      </c>
      <c r="C34" s="41" t="s">
        <v>110</v>
      </c>
      <c r="D34" s="41" t="s">
        <v>222</v>
      </c>
      <c r="E34" s="65" t="s">
        <v>212</v>
      </c>
      <c r="F34" s="65" t="s">
        <v>453</v>
      </c>
      <c r="G34" s="41">
        <v>72.75</v>
      </c>
      <c r="H34" s="113">
        <v>539.88</v>
      </c>
      <c r="I34" s="107"/>
      <c r="J34" s="65" t="str">
        <f t="shared" si="7"/>
        <v>GageLEBLANC</v>
      </c>
      <c r="K34" s="65">
        <v>4.0</v>
      </c>
      <c r="L34" s="41" t="s">
        <v>484</v>
      </c>
      <c r="M34" s="41" t="s">
        <v>485</v>
      </c>
      <c r="N34" s="65" t="s">
        <v>212</v>
      </c>
      <c r="O34" s="65" t="s">
        <v>456</v>
      </c>
      <c r="P34" s="41">
        <v>68.19</v>
      </c>
      <c r="Q34" s="113">
        <v>539.88</v>
      </c>
      <c r="R34" s="107"/>
      <c r="S34" s="110" t="s">
        <v>0</v>
      </c>
      <c r="T34" s="110" t="s">
        <v>446</v>
      </c>
      <c r="U34" s="110" t="s">
        <v>447</v>
      </c>
      <c r="V34" s="110" t="s">
        <v>448</v>
      </c>
      <c r="W34" s="110" t="s">
        <v>5</v>
      </c>
      <c r="X34" s="110" t="s">
        <v>449</v>
      </c>
      <c r="Y34" s="111" t="s">
        <v>450</v>
      </c>
      <c r="Z34" s="111" t="s">
        <v>451</v>
      </c>
      <c r="AA34" s="107"/>
      <c r="AB34" s="107"/>
      <c r="AC34" s="107"/>
    </row>
    <row r="35" ht="15.75" customHeight="1">
      <c r="A35" s="65" t="str">
        <f t="shared" si="6"/>
        <v>JacksonKENDELL</v>
      </c>
      <c r="B35" s="65">
        <v>5.0</v>
      </c>
      <c r="C35" s="41" t="s">
        <v>330</v>
      </c>
      <c r="D35" s="41" t="s">
        <v>255</v>
      </c>
      <c r="E35" s="65" t="s">
        <v>223</v>
      </c>
      <c r="F35" s="65" t="s">
        <v>454</v>
      </c>
      <c r="G35" s="41">
        <v>72.55</v>
      </c>
      <c r="H35" s="113">
        <v>507.49</v>
      </c>
      <c r="I35" s="107"/>
      <c r="J35" s="65" t="str">
        <f t="shared" si="7"/>
        <v>GriffinPATERSON</v>
      </c>
      <c r="K35" s="65">
        <v>5.0</v>
      </c>
      <c r="L35" s="41" t="s">
        <v>486</v>
      </c>
      <c r="M35" s="41" t="s">
        <v>263</v>
      </c>
      <c r="N35" s="65" t="s">
        <v>207</v>
      </c>
      <c r="O35" s="65" t="s">
        <v>444</v>
      </c>
      <c r="P35" s="41">
        <v>64.72</v>
      </c>
      <c r="Q35" s="113">
        <v>507.49</v>
      </c>
      <c r="R35" s="107"/>
      <c r="S35" s="109" t="str">
        <f t="shared" ref="S35:S84" si="8">concatenate(V35,U35)</f>
        <v>CharlieROBERTS</v>
      </c>
      <c r="T35" s="65">
        <v>1.0</v>
      </c>
      <c r="U35" s="109" t="s">
        <v>474</v>
      </c>
      <c r="V35" s="109" t="s">
        <v>113</v>
      </c>
      <c r="W35" s="109" t="s">
        <v>212</v>
      </c>
      <c r="X35" s="109" t="s">
        <v>487</v>
      </c>
      <c r="Y35" s="109">
        <v>84.02</v>
      </c>
      <c r="Z35" s="113">
        <v>650.0</v>
      </c>
      <c r="AA35" s="107"/>
      <c r="AB35" s="107"/>
      <c r="AC35" s="107"/>
    </row>
    <row r="36" ht="15.75" customHeight="1">
      <c r="A36" s="65" t="str">
        <f t="shared" si="6"/>
        <v>GriffinPATERSON</v>
      </c>
      <c r="B36" s="65">
        <v>6.0</v>
      </c>
      <c r="C36" s="41" t="s">
        <v>486</v>
      </c>
      <c r="D36" s="41" t="s">
        <v>263</v>
      </c>
      <c r="E36" s="65" t="s">
        <v>207</v>
      </c>
      <c r="F36" s="65" t="s">
        <v>460</v>
      </c>
      <c r="G36" s="41">
        <v>72.47</v>
      </c>
      <c r="H36" s="113">
        <v>477.04</v>
      </c>
      <c r="I36" s="107"/>
      <c r="J36" s="65" t="str">
        <f t="shared" si="7"/>
        <v>TrentWALKLEY</v>
      </c>
      <c r="K36" s="65">
        <v>6.0</v>
      </c>
      <c r="L36" s="41" t="s">
        <v>488</v>
      </c>
      <c r="M36" s="41" t="s">
        <v>489</v>
      </c>
      <c r="N36" s="65" t="s">
        <v>196</v>
      </c>
      <c r="O36" s="65" t="s">
        <v>458</v>
      </c>
      <c r="P36" s="41">
        <v>59.24</v>
      </c>
      <c r="Q36" s="113">
        <v>477.04</v>
      </c>
      <c r="R36" s="107"/>
      <c r="S36" s="109" t="str">
        <f t="shared" si="8"/>
        <v>GradenPARSONS</v>
      </c>
      <c r="T36" s="65">
        <v>2.0</v>
      </c>
      <c r="U36" s="109" t="s">
        <v>481</v>
      </c>
      <c r="V36" s="109" t="s">
        <v>482</v>
      </c>
      <c r="W36" s="109" t="s">
        <v>212</v>
      </c>
      <c r="X36" s="109" t="s">
        <v>454</v>
      </c>
      <c r="Y36" s="109">
        <v>82.95</v>
      </c>
      <c r="Z36" s="113">
        <v>611.0</v>
      </c>
      <c r="AA36" s="107"/>
      <c r="AB36" s="107"/>
      <c r="AC36" s="107"/>
    </row>
    <row r="37" ht="15.75" customHeight="1">
      <c r="A37" s="65" t="str">
        <f t="shared" si="6"/>
        <v>VincentDIFRANCESCO</v>
      </c>
      <c r="B37" s="65">
        <v>7.0</v>
      </c>
      <c r="C37" s="41" t="s">
        <v>490</v>
      </c>
      <c r="D37" s="41" t="s">
        <v>491</v>
      </c>
      <c r="E37" s="65" t="s">
        <v>207</v>
      </c>
      <c r="F37" s="65" t="s">
        <v>453</v>
      </c>
      <c r="G37" s="41">
        <v>72.44</v>
      </c>
      <c r="H37" s="113">
        <v>448.42</v>
      </c>
      <c r="I37" s="107"/>
      <c r="J37" s="65" t="str">
        <f t="shared" si="7"/>
        <v>BenNOVECOSKY</v>
      </c>
      <c r="K37" s="65">
        <v>7.0</v>
      </c>
      <c r="L37" s="41" t="s">
        <v>302</v>
      </c>
      <c r="M37" s="41" t="s">
        <v>200</v>
      </c>
      <c r="N37" s="65" t="s">
        <v>207</v>
      </c>
      <c r="O37" s="65" t="s">
        <v>444</v>
      </c>
      <c r="P37" s="41">
        <v>54.79</v>
      </c>
      <c r="Q37" s="113">
        <v>448.42</v>
      </c>
      <c r="R37" s="107"/>
      <c r="S37" s="109" t="str">
        <f t="shared" si="8"/>
        <v>GageLEBLANC</v>
      </c>
      <c r="T37" s="65">
        <v>3.0</v>
      </c>
      <c r="U37" s="109" t="s">
        <v>484</v>
      </c>
      <c r="V37" s="109" t="s">
        <v>485</v>
      </c>
      <c r="W37" s="109" t="s">
        <v>212</v>
      </c>
      <c r="X37" s="109" t="s">
        <v>456</v>
      </c>
      <c r="Y37" s="109">
        <v>78.41</v>
      </c>
      <c r="Z37" s="113">
        <v>574.34</v>
      </c>
      <c r="AA37" s="107"/>
      <c r="AB37" s="107"/>
      <c r="AC37" s="107"/>
    </row>
    <row r="38" ht="15.75" customHeight="1">
      <c r="A38" s="65" t="str">
        <f t="shared" si="6"/>
        <v>TriggsMARKLE</v>
      </c>
      <c r="B38" s="65">
        <v>8.0</v>
      </c>
      <c r="C38" s="41" t="s">
        <v>417</v>
      </c>
      <c r="D38" s="41" t="s">
        <v>416</v>
      </c>
      <c r="E38" s="65" t="s">
        <v>223</v>
      </c>
      <c r="F38" s="65" t="s">
        <v>460</v>
      </c>
      <c r="G38" s="41">
        <v>70.18</v>
      </c>
      <c r="H38" s="113">
        <v>421.51</v>
      </c>
      <c r="I38" s="107"/>
      <c r="J38" s="65" t="str">
        <f t="shared" si="7"/>
        <v>OwenCOOPER</v>
      </c>
      <c r="K38" s="65">
        <v>8.0</v>
      </c>
      <c r="L38" s="41" t="s">
        <v>293</v>
      </c>
      <c r="M38" s="41" t="s">
        <v>292</v>
      </c>
      <c r="N38" s="65" t="s">
        <v>207</v>
      </c>
      <c r="O38" s="65" t="s">
        <v>452</v>
      </c>
      <c r="P38" s="41">
        <v>54.5</v>
      </c>
      <c r="Q38" s="113">
        <v>421.51</v>
      </c>
      <c r="R38" s="107"/>
      <c r="S38" s="109" t="str">
        <f t="shared" si="8"/>
        <v>QuinnUNGER</v>
      </c>
      <c r="T38" s="65">
        <v>4.0</v>
      </c>
      <c r="U38" s="109" t="s">
        <v>435</v>
      </c>
      <c r="V38" s="109" t="s">
        <v>434</v>
      </c>
      <c r="W38" s="109" t="s">
        <v>207</v>
      </c>
      <c r="X38" s="109" t="s">
        <v>453</v>
      </c>
      <c r="Y38" s="109">
        <v>76.95</v>
      </c>
      <c r="Z38" s="113">
        <v>539.88</v>
      </c>
      <c r="AA38" s="107"/>
      <c r="AB38" s="107"/>
      <c r="AC38" s="107"/>
    </row>
    <row r="39" ht="15.75" customHeight="1">
      <c r="A39" s="65" t="str">
        <f t="shared" si="6"/>
        <v>LeoLONGSTREET</v>
      </c>
      <c r="B39" s="65">
        <v>9.0</v>
      </c>
      <c r="C39" s="41" t="s">
        <v>305</v>
      </c>
      <c r="D39" s="41" t="s">
        <v>304</v>
      </c>
      <c r="E39" s="65" t="s">
        <v>207</v>
      </c>
      <c r="F39" s="65" t="s">
        <v>454</v>
      </c>
      <c r="G39" s="41">
        <v>69.79</v>
      </c>
      <c r="H39" s="113">
        <v>396.22</v>
      </c>
      <c r="I39" s="107"/>
      <c r="J39" s="65" t="str">
        <f t="shared" si="7"/>
        <v>JacksonKENDELL</v>
      </c>
      <c r="K39" s="65">
        <v>9.0</v>
      </c>
      <c r="L39" s="41" t="s">
        <v>330</v>
      </c>
      <c r="M39" s="41" t="s">
        <v>255</v>
      </c>
      <c r="N39" s="65" t="s">
        <v>223</v>
      </c>
      <c r="O39" s="65" t="s">
        <v>458</v>
      </c>
      <c r="P39" s="41">
        <v>53.75</v>
      </c>
      <c r="Q39" s="113">
        <v>396.22</v>
      </c>
      <c r="R39" s="107"/>
      <c r="S39" s="109" t="str">
        <f t="shared" si="8"/>
        <v>ShawnMASON</v>
      </c>
      <c r="T39" s="65">
        <v>5.0</v>
      </c>
      <c r="U39" s="109" t="s">
        <v>492</v>
      </c>
      <c r="V39" s="109" t="s">
        <v>493</v>
      </c>
      <c r="W39" s="109" t="s">
        <v>212</v>
      </c>
      <c r="X39" s="109" t="s">
        <v>453</v>
      </c>
      <c r="Y39" s="109">
        <v>73.57</v>
      </c>
      <c r="Z39" s="113">
        <v>507.49</v>
      </c>
      <c r="AA39" s="107"/>
      <c r="AB39" s="107"/>
      <c r="AC39" s="107"/>
    </row>
    <row r="40" ht="15.75" customHeight="1">
      <c r="A40" s="65" t="str">
        <f t="shared" si="6"/>
        <v>JudeMACDONALD</v>
      </c>
      <c r="B40" s="65">
        <v>10.0</v>
      </c>
      <c r="C40" s="41" t="s">
        <v>316</v>
      </c>
      <c r="D40" s="41" t="s">
        <v>221</v>
      </c>
      <c r="E40" s="65" t="s">
        <v>223</v>
      </c>
      <c r="F40" s="65" t="s">
        <v>453</v>
      </c>
      <c r="G40" s="41">
        <v>65.14</v>
      </c>
      <c r="H40" s="113">
        <v>372.45</v>
      </c>
      <c r="I40" s="107"/>
      <c r="J40" s="65" t="str">
        <f t="shared" si="7"/>
        <v>AlecJOHNSON</v>
      </c>
      <c r="K40" s="65">
        <v>10.0</v>
      </c>
      <c r="L40" s="41" t="s">
        <v>233</v>
      </c>
      <c r="M40" s="41" t="s">
        <v>296</v>
      </c>
      <c r="N40" s="65" t="s">
        <v>207</v>
      </c>
      <c r="O40" s="65" t="s">
        <v>452</v>
      </c>
      <c r="P40" s="41">
        <v>51.97</v>
      </c>
      <c r="Q40" s="113">
        <v>372.45</v>
      </c>
      <c r="R40" s="107"/>
      <c r="S40" s="109" t="str">
        <f t="shared" si="8"/>
        <v>OwenCOOPER</v>
      </c>
      <c r="T40" s="65">
        <v>6.0</v>
      </c>
      <c r="U40" s="109" t="s">
        <v>293</v>
      </c>
      <c r="V40" s="109" t="s">
        <v>292</v>
      </c>
      <c r="W40" s="109" t="s">
        <v>207</v>
      </c>
      <c r="X40" s="109" t="s">
        <v>453</v>
      </c>
      <c r="Y40" s="109">
        <v>68.93</v>
      </c>
      <c r="Z40" s="113">
        <v>477.04</v>
      </c>
      <c r="AA40" s="107"/>
      <c r="AB40" s="107"/>
      <c r="AC40" s="107"/>
    </row>
    <row r="41" ht="15.75" customHeight="1">
      <c r="A41" s="65" t="str">
        <f t="shared" si="6"/>
        <v>FinnHENDERSON</v>
      </c>
      <c r="B41" s="65">
        <v>11.0</v>
      </c>
      <c r="C41" s="41" t="s">
        <v>98</v>
      </c>
      <c r="D41" s="41" t="s">
        <v>344</v>
      </c>
      <c r="E41" s="65" t="s">
        <v>207</v>
      </c>
      <c r="F41" s="65" t="s">
        <v>457</v>
      </c>
      <c r="G41" s="41">
        <v>64.01</v>
      </c>
      <c r="H41" s="113">
        <v>350.1</v>
      </c>
      <c r="I41" s="107"/>
      <c r="J41" s="65" t="str">
        <f t="shared" si="7"/>
        <v>OliverHELVOIGT</v>
      </c>
      <c r="K41" s="65">
        <v>11.0</v>
      </c>
      <c r="L41" s="41" t="s">
        <v>110</v>
      </c>
      <c r="M41" s="41" t="s">
        <v>222</v>
      </c>
      <c r="N41" s="65" t="s">
        <v>212</v>
      </c>
      <c r="O41" s="65" t="s">
        <v>452</v>
      </c>
      <c r="P41" s="41">
        <v>51.95</v>
      </c>
      <c r="Q41" s="113">
        <v>350.1</v>
      </c>
      <c r="R41" s="107"/>
      <c r="S41" s="109" t="str">
        <f t="shared" si="8"/>
        <v>LeoLONGSTREET</v>
      </c>
      <c r="T41" s="65">
        <v>7.0</v>
      </c>
      <c r="U41" s="109" t="s">
        <v>305</v>
      </c>
      <c r="V41" s="109" t="s">
        <v>304</v>
      </c>
      <c r="W41" s="109" t="s">
        <v>207</v>
      </c>
      <c r="X41" s="109" t="s">
        <v>454</v>
      </c>
      <c r="Y41" s="109">
        <v>67.8</v>
      </c>
      <c r="Z41" s="113">
        <v>448.42</v>
      </c>
      <c r="AA41" s="107"/>
      <c r="AB41" s="107"/>
      <c r="AC41" s="107"/>
    </row>
    <row r="42" ht="15.75" customHeight="1">
      <c r="A42" s="65" t="str">
        <f t="shared" si="6"/>
        <v>RoxtonDORWARD</v>
      </c>
      <c r="B42" s="65">
        <v>12.0</v>
      </c>
      <c r="C42" s="41" t="s">
        <v>254</v>
      </c>
      <c r="D42" s="41" t="s">
        <v>253</v>
      </c>
      <c r="E42" s="65" t="s">
        <v>223</v>
      </c>
      <c r="F42" s="65" t="s">
        <v>445</v>
      </c>
      <c r="G42" s="41">
        <v>63.75</v>
      </c>
      <c r="H42" s="113">
        <v>329.09</v>
      </c>
      <c r="I42" s="107"/>
      <c r="J42" s="65" t="str">
        <f t="shared" si="7"/>
        <v>LeoLONGSTREET</v>
      </c>
      <c r="K42" s="65">
        <v>12.0</v>
      </c>
      <c r="L42" s="41" t="s">
        <v>305</v>
      </c>
      <c r="M42" s="41" t="s">
        <v>304</v>
      </c>
      <c r="N42" s="65" t="s">
        <v>207</v>
      </c>
      <c r="O42" s="65" t="s">
        <v>458</v>
      </c>
      <c r="P42" s="41">
        <v>51.29</v>
      </c>
      <c r="Q42" s="113">
        <v>329.09</v>
      </c>
      <c r="R42" s="107"/>
      <c r="S42" s="109" t="str">
        <f t="shared" si="8"/>
        <v>VincentDIFRANCESCO</v>
      </c>
      <c r="T42" s="65">
        <v>8.0</v>
      </c>
      <c r="U42" s="109" t="s">
        <v>490</v>
      </c>
      <c r="V42" s="109" t="s">
        <v>491</v>
      </c>
      <c r="W42" s="109" t="s">
        <v>207</v>
      </c>
      <c r="X42" s="109" t="s">
        <v>453</v>
      </c>
      <c r="Y42" s="109">
        <v>66.26</v>
      </c>
      <c r="Z42" s="113">
        <v>421.51</v>
      </c>
      <c r="AA42" s="107"/>
      <c r="AB42" s="107"/>
      <c r="AC42" s="107"/>
    </row>
    <row r="43" ht="15.75" customHeight="1">
      <c r="A43" s="65" t="str">
        <f t="shared" si="6"/>
        <v>JamesBROWN</v>
      </c>
      <c r="B43" s="65">
        <v>13.0</v>
      </c>
      <c r="C43" s="41" t="s">
        <v>68</v>
      </c>
      <c r="D43" s="41" t="s">
        <v>326</v>
      </c>
      <c r="E43" s="65" t="s">
        <v>223</v>
      </c>
      <c r="F43" s="65" t="s">
        <v>456</v>
      </c>
      <c r="G43" s="41">
        <v>62.99</v>
      </c>
      <c r="H43" s="113">
        <v>309.35</v>
      </c>
      <c r="I43" s="107"/>
      <c r="J43" s="65" t="str">
        <f t="shared" si="7"/>
        <v>BrandonVAN SCHALM</v>
      </c>
      <c r="K43" s="65">
        <v>13.0</v>
      </c>
      <c r="L43" s="41" t="s">
        <v>378</v>
      </c>
      <c r="M43" s="41" t="s">
        <v>377</v>
      </c>
      <c r="N43" s="65" t="s">
        <v>207</v>
      </c>
      <c r="O43" s="65" t="s">
        <v>458</v>
      </c>
      <c r="P43" s="41">
        <v>49.93</v>
      </c>
      <c r="Q43" s="113">
        <v>309.35</v>
      </c>
      <c r="R43" s="107"/>
      <c r="S43" s="109" t="str">
        <f t="shared" si="8"/>
        <v>JacksonKENDELL</v>
      </c>
      <c r="T43" s="65">
        <v>9.0</v>
      </c>
      <c r="U43" s="109" t="s">
        <v>330</v>
      </c>
      <c r="V43" s="109" t="s">
        <v>255</v>
      </c>
      <c r="W43" s="109" t="s">
        <v>223</v>
      </c>
      <c r="X43" s="109" t="s">
        <v>454</v>
      </c>
      <c r="Y43" s="109">
        <v>65.07</v>
      </c>
      <c r="Z43" s="113">
        <v>396.22</v>
      </c>
      <c r="AA43" s="107"/>
      <c r="AB43" s="107"/>
      <c r="AC43" s="107"/>
    </row>
    <row r="44" ht="15.75" customHeight="1">
      <c r="A44" s="65" t="str">
        <f t="shared" si="6"/>
        <v>ArmaanASRAR HAGHIGHI</v>
      </c>
      <c r="B44" s="65">
        <v>14.0</v>
      </c>
      <c r="C44" s="41" t="s">
        <v>267</v>
      </c>
      <c r="D44" s="41" t="s">
        <v>266</v>
      </c>
      <c r="E44" s="65" t="s">
        <v>207</v>
      </c>
      <c r="F44" s="65" t="s">
        <v>457</v>
      </c>
      <c r="G44" s="41">
        <v>62.67</v>
      </c>
      <c r="H44" s="113">
        <v>290.79</v>
      </c>
      <c r="I44" s="107"/>
      <c r="J44" s="65" t="str">
        <f t="shared" si="7"/>
        <v>RoxtonDORWARD</v>
      </c>
      <c r="K44" s="65">
        <v>14.0</v>
      </c>
      <c r="L44" s="41" t="s">
        <v>254</v>
      </c>
      <c r="M44" s="41" t="s">
        <v>253</v>
      </c>
      <c r="N44" s="65" t="s">
        <v>223</v>
      </c>
      <c r="O44" s="65" t="s">
        <v>445</v>
      </c>
      <c r="P44" s="41">
        <v>45.85</v>
      </c>
      <c r="Q44" s="113">
        <v>290.79</v>
      </c>
      <c r="R44" s="107"/>
      <c r="S44" s="109" t="str">
        <f t="shared" si="8"/>
        <v>TriggsMARKLE</v>
      </c>
      <c r="T44" s="65">
        <v>10.0</v>
      </c>
      <c r="U44" s="109" t="s">
        <v>417</v>
      </c>
      <c r="V44" s="109" t="s">
        <v>416</v>
      </c>
      <c r="W44" s="109" t="s">
        <v>223</v>
      </c>
      <c r="X44" s="109" t="s">
        <v>460</v>
      </c>
      <c r="Y44" s="109">
        <v>60.8</v>
      </c>
      <c r="Z44" s="113">
        <v>372.45</v>
      </c>
      <c r="AA44" s="107"/>
      <c r="AB44" s="107"/>
      <c r="AC44" s="107"/>
    </row>
    <row r="45" ht="15.75" customHeight="1">
      <c r="A45" s="65" t="str">
        <f t="shared" si="6"/>
        <v>WillJOHNSON</v>
      </c>
      <c r="B45" s="65">
        <v>15.0</v>
      </c>
      <c r="C45" s="41" t="s">
        <v>233</v>
      </c>
      <c r="D45" s="41" t="s">
        <v>343</v>
      </c>
      <c r="E45" s="65" t="s">
        <v>223</v>
      </c>
      <c r="F45" s="65" t="s">
        <v>460</v>
      </c>
      <c r="G45" s="41">
        <v>62.31</v>
      </c>
      <c r="H45" s="113">
        <v>273.34</v>
      </c>
      <c r="I45" s="107"/>
      <c r="J45" s="65" t="str">
        <f t="shared" si="7"/>
        <v>RylanKOTURBASH</v>
      </c>
      <c r="K45" s="65">
        <v>15.0</v>
      </c>
      <c r="L45" s="41" t="s">
        <v>494</v>
      </c>
      <c r="M45" s="41" t="s">
        <v>322</v>
      </c>
      <c r="N45" s="65" t="s">
        <v>207</v>
      </c>
      <c r="O45" s="65" t="s">
        <v>458</v>
      </c>
      <c r="P45" s="41">
        <v>45.42</v>
      </c>
      <c r="Q45" s="113">
        <v>273.34</v>
      </c>
      <c r="R45" s="107"/>
      <c r="S45" s="109" t="str">
        <f t="shared" si="8"/>
        <v>BrandonVAN SCHALM</v>
      </c>
      <c r="T45" s="65">
        <v>11.0</v>
      </c>
      <c r="U45" s="109" t="s">
        <v>378</v>
      </c>
      <c r="V45" s="109" t="s">
        <v>377</v>
      </c>
      <c r="W45" s="109" t="s">
        <v>207</v>
      </c>
      <c r="X45" s="109" t="s">
        <v>454</v>
      </c>
      <c r="Y45" s="109">
        <v>59.81</v>
      </c>
      <c r="Z45" s="113">
        <v>350.1</v>
      </c>
      <c r="AA45" s="107"/>
      <c r="AB45" s="107"/>
      <c r="AC45" s="107"/>
    </row>
    <row r="46" ht="15.75" customHeight="1">
      <c r="A46" s="65" t="str">
        <f t="shared" si="6"/>
        <v>BrandonVAN SCHALM</v>
      </c>
      <c r="B46" s="65">
        <v>16.0</v>
      </c>
      <c r="C46" s="41" t="s">
        <v>378</v>
      </c>
      <c r="D46" s="41" t="s">
        <v>377</v>
      </c>
      <c r="E46" s="65" t="s">
        <v>207</v>
      </c>
      <c r="F46" s="65" t="s">
        <v>454</v>
      </c>
      <c r="G46" s="41">
        <v>61.23</v>
      </c>
      <c r="H46" s="113">
        <v>256.94</v>
      </c>
      <c r="I46" s="107"/>
      <c r="J46" s="65" t="str">
        <f t="shared" si="7"/>
        <v>JudeMACDONALD</v>
      </c>
      <c r="K46" s="65">
        <v>16.0</v>
      </c>
      <c r="L46" s="41" t="s">
        <v>316</v>
      </c>
      <c r="M46" s="41" t="s">
        <v>221</v>
      </c>
      <c r="N46" s="65" t="s">
        <v>223</v>
      </c>
      <c r="O46" s="65" t="s">
        <v>452</v>
      </c>
      <c r="P46" s="41">
        <v>43.74</v>
      </c>
      <c r="Q46" s="113">
        <v>256.94</v>
      </c>
      <c r="R46" s="107"/>
      <c r="S46" s="109" t="str">
        <f t="shared" si="8"/>
        <v>JudeOLIVER</v>
      </c>
      <c r="T46" s="65">
        <v>12.0</v>
      </c>
      <c r="U46" s="109" t="s">
        <v>495</v>
      </c>
      <c r="V46" s="109" t="s">
        <v>221</v>
      </c>
      <c r="W46" s="109" t="s">
        <v>223</v>
      </c>
      <c r="X46" s="109" t="s">
        <v>457</v>
      </c>
      <c r="Y46" s="109">
        <v>58.39</v>
      </c>
      <c r="Z46" s="113">
        <v>329.09</v>
      </c>
      <c r="AA46" s="107"/>
      <c r="AB46" s="107"/>
      <c r="AC46" s="107"/>
    </row>
    <row r="47" ht="15.75" customHeight="1">
      <c r="A47" s="65" t="str">
        <f t="shared" si="6"/>
        <v>GrahamBRAKE</v>
      </c>
      <c r="B47" s="65">
        <v>17.0</v>
      </c>
      <c r="C47" s="41" t="s">
        <v>362</v>
      </c>
      <c r="D47" s="41" t="s">
        <v>361</v>
      </c>
      <c r="E47" s="65" t="s">
        <v>207</v>
      </c>
      <c r="F47" s="65" t="s">
        <v>460</v>
      </c>
      <c r="G47" s="41">
        <v>61.06</v>
      </c>
      <c r="H47" s="113">
        <v>241.52</v>
      </c>
      <c r="I47" s="107"/>
      <c r="J47" s="65" t="str">
        <f t="shared" si="7"/>
        <v>VincentDIFRANCESCO</v>
      </c>
      <c r="K47" s="65">
        <v>17.0</v>
      </c>
      <c r="L47" s="41" t="s">
        <v>490</v>
      </c>
      <c r="M47" s="41" t="s">
        <v>491</v>
      </c>
      <c r="N47" s="65" t="s">
        <v>207</v>
      </c>
      <c r="O47" s="65" t="s">
        <v>452</v>
      </c>
      <c r="P47" s="41">
        <v>42.74</v>
      </c>
      <c r="Q47" s="113">
        <v>241.52</v>
      </c>
      <c r="R47" s="107"/>
      <c r="S47" s="109" t="str">
        <f t="shared" si="8"/>
        <v>RoxtonDORWARD</v>
      </c>
      <c r="T47" s="65">
        <v>13.0</v>
      </c>
      <c r="U47" s="109" t="s">
        <v>254</v>
      </c>
      <c r="V47" s="109" t="s">
        <v>253</v>
      </c>
      <c r="W47" s="109" t="s">
        <v>223</v>
      </c>
      <c r="X47" s="109" t="s">
        <v>445</v>
      </c>
      <c r="Y47" s="109">
        <v>56.54</v>
      </c>
      <c r="Z47" s="113">
        <v>309.35</v>
      </c>
      <c r="AA47" s="107"/>
      <c r="AB47" s="107"/>
      <c r="AC47" s="107"/>
    </row>
    <row r="48" ht="15.75" customHeight="1">
      <c r="A48" s="65" t="str">
        <f t="shared" si="6"/>
        <v>TainPRENTICE</v>
      </c>
      <c r="B48" s="65">
        <v>18.0</v>
      </c>
      <c r="C48" s="41" t="s">
        <v>132</v>
      </c>
      <c r="D48" s="41" t="s">
        <v>261</v>
      </c>
      <c r="E48" s="65" t="s">
        <v>223</v>
      </c>
      <c r="F48" s="65" t="s">
        <v>460</v>
      </c>
      <c r="G48" s="41">
        <v>58.76</v>
      </c>
      <c r="H48" s="113">
        <v>227.03</v>
      </c>
      <c r="I48" s="107"/>
      <c r="J48" s="65" t="str">
        <f t="shared" si="7"/>
        <v>JudeOLIVER</v>
      </c>
      <c r="K48" s="65">
        <v>18.0</v>
      </c>
      <c r="L48" s="41" t="s">
        <v>495</v>
      </c>
      <c r="M48" s="41" t="s">
        <v>221</v>
      </c>
      <c r="N48" s="65" t="s">
        <v>223</v>
      </c>
      <c r="O48" s="65" t="s">
        <v>463</v>
      </c>
      <c r="P48" s="41">
        <v>39.89</v>
      </c>
      <c r="Q48" s="113">
        <v>227.03</v>
      </c>
      <c r="R48" s="107"/>
      <c r="S48" s="109" t="str">
        <f t="shared" si="8"/>
        <v>JudeMACDONALD</v>
      </c>
      <c r="T48" s="65">
        <v>14.0</v>
      </c>
      <c r="U48" s="109" t="s">
        <v>316</v>
      </c>
      <c r="V48" s="109" t="s">
        <v>221</v>
      </c>
      <c r="W48" s="109" t="s">
        <v>223</v>
      </c>
      <c r="X48" s="109" t="s">
        <v>453</v>
      </c>
      <c r="Y48" s="109">
        <v>54.91</v>
      </c>
      <c r="Z48" s="113">
        <v>290.79</v>
      </c>
      <c r="AA48" s="107"/>
      <c r="AB48" s="107"/>
      <c r="AC48" s="107"/>
    </row>
    <row r="49" ht="15.75" customHeight="1">
      <c r="A49" s="65" t="str">
        <f t="shared" si="6"/>
        <v>ConnorWHITE</v>
      </c>
      <c r="B49" s="65">
        <v>19.0</v>
      </c>
      <c r="C49" s="41" t="s">
        <v>265</v>
      </c>
      <c r="D49" s="41" t="s">
        <v>274</v>
      </c>
      <c r="E49" s="65" t="s">
        <v>207</v>
      </c>
      <c r="F49" s="65" t="s">
        <v>445</v>
      </c>
      <c r="G49" s="41">
        <v>57.72</v>
      </c>
      <c r="H49" s="113">
        <v>213.41</v>
      </c>
      <c r="I49" s="107"/>
      <c r="J49" s="65" t="str">
        <f t="shared" si="7"/>
        <v>ConnorWHITE</v>
      </c>
      <c r="K49" s="65">
        <v>19.0</v>
      </c>
      <c r="L49" s="41" t="s">
        <v>265</v>
      </c>
      <c r="M49" s="41" t="s">
        <v>274</v>
      </c>
      <c r="N49" s="65" t="s">
        <v>207</v>
      </c>
      <c r="O49" s="65" t="s">
        <v>445</v>
      </c>
      <c r="P49" s="41">
        <v>38.84</v>
      </c>
      <c r="Q49" s="113">
        <v>213.41</v>
      </c>
      <c r="R49" s="107"/>
      <c r="S49" s="109" t="str">
        <f t="shared" si="8"/>
        <v>OliverHELVOIGT</v>
      </c>
      <c r="T49" s="65">
        <v>15.0</v>
      </c>
      <c r="U49" s="109" t="s">
        <v>110</v>
      </c>
      <c r="V49" s="109" t="s">
        <v>222</v>
      </c>
      <c r="W49" s="109" t="s">
        <v>212</v>
      </c>
      <c r="X49" s="109" t="s">
        <v>453</v>
      </c>
      <c r="Y49" s="109">
        <v>53.66</v>
      </c>
      <c r="Z49" s="113">
        <v>273.34</v>
      </c>
      <c r="AA49" s="107"/>
      <c r="AB49" s="107"/>
      <c r="AC49" s="107"/>
    </row>
    <row r="50" ht="15.75" customHeight="1">
      <c r="A50" s="65" t="str">
        <f t="shared" si="6"/>
        <v>EverettBROWN</v>
      </c>
      <c r="B50" s="65">
        <v>20.0</v>
      </c>
      <c r="C50" s="41" t="s">
        <v>68</v>
      </c>
      <c r="D50" s="41" t="s">
        <v>272</v>
      </c>
      <c r="E50" s="65" t="s">
        <v>207</v>
      </c>
      <c r="F50" s="65" t="s">
        <v>445</v>
      </c>
      <c r="G50" s="41">
        <v>55.07</v>
      </c>
      <c r="H50" s="113">
        <v>200.61</v>
      </c>
      <c r="I50" s="107"/>
      <c r="J50" s="65" t="str">
        <f t="shared" si="7"/>
        <v>EvanWHITE</v>
      </c>
      <c r="K50" s="65">
        <v>20.0</v>
      </c>
      <c r="L50" s="41" t="s">
        <v>265</v>
      </c>
      <c r="M50" s="41" t="s">
        <v>230</v>
      </c>
      <c r="N50" s="65" t="s">
        <v>207</v>
      </c>
      <c r="O50" s="65" t="s">
        <v>445</v>
      </c>
      <c r="P50" s="41">
        <v>36.86</v>
      </c>
      <c r="Q50" s="113">
        <v>200.61</v>
      </c>
      <c r="R50" s="107"/>
      <c r="S50" s="109" t="str">
        <f t="shared" si="8"/>
        <v>ElijahKRUMME</v>
      </c>
      <c r="T50" s="65">
        <v>16.0</v>
      </c>
      <c r="U50" s="109" t="s">
        <v>258</v>
      </c>
      <c r="V50" s="109" t="s">
        <v>257</v>
      </c>
      <c r="W50" s="109" t="s">
        <v>223</v>
      </c>
      <c r="X50" s="109" t="s">
        <v>457</v>
      </c>
      <c r="Y50" s="109">
        <v>47.8</v>
      </c>
      <c r="Z50" s="113">
        <v>256.94</v>
      </c>
      <c r="AA50" s="107"/>
      <c r="AB50" s="107"/>
      <c r="AC50" s="107"/>
    </row>
    <row r="51" ht="15.75" customHeight="1">
      <c r="A51" s="65" t="str">
        <f t="shared" si="6"/>
        <v>TheodoreFAVREAU</v>
      </c>
      <c r="B51" s="65">
        <v>21.0</v>
      </c>
      <c r="C51" s="41" t="s">
        <v>358</v>
      </c>
      <c r="D51" s="41" t="s">
        <v>357</v>
      </c>
      <c r="E51" s="65" t="s">
        <v>223</v>
      </c>
      <c r="F51" s="65" t="s">
        <v>460</v>
      </c>
      <c r="G51" s="41">
        <v>54.22</v>
      </c>
      <c r="H51" s="113">
        <v>188.57</v>
      </c>
      <c r="I51" s="107"/>
      <c r="J51" s="65" t="str">
        <f t="shared" si="7"/>
        <v>SimonGUILD</v>
      </c>
      <c r="K51" s="65">
        <v>21.0</v>
      </c>
      <c r="L51" s="41" t="s">
        <v>312</v>
      </c>
      <c r="M51" s="41" t="s">
        <v>311</v>
      </c>
      <c r="N51" s="65" t="s">
        <v>223</v>
      </c>
      <c r="O51" s="65" t="s">
        <v>445</v>
      </c>
      <c r="P51" s="41">
        <v>35.25</v>
      </c>
      <c r="Q51" s="113">
        <v>188.57</v>
      </c>
      <c r="R51" s="107"/>
      <c r="S51" s="109" t="str">
        <f t="shared" si="8"/>
        <v>YamatoBUHLER</v>
      </c>
      <c r="T51" s="65">
        <v>17.0</v>
      </c>
      <c r="U51" s="109" t="s">
        <v>289</v>
      </c>
      <c r="V51" s="109" t="s">
        <v>288</v>
      </c>
      <c r="W51" s="109" t="s">
        <v>223</v>
      </c>
      <c r="X51" s="109" t="s">
        <v>457</v>
      </c>
      <c r="Y51" s="109">
        <v>42.59</v>
      </c>
      <c r="Z51" s="113">
        <v>241.52</v>
      </c>
      <c r="AA51" s="107"/>
      <c r="AB51" s="107"/>
      <c r="AC51" s="107"/>
    </row>
    <row r="52" ht="15.75" customHeight="1">
      <c r="A52" s="65" t="str">
        <f t="shared" si="6"/>
        <v>JoshuaGUILD</v>
      </c>
      <c r="B52" s="65">
        <v>22.0</v>
      </c>
      <c r="C52" s="41" t="s">
        <v>312</v>
      </c>
      <c r="D52" s="41" t="s">
        <v>321</v>
      </c>
      <c r="E52" s="65" t="s">
        <v>223</v>
      </c>
      <c r="F52" s="65" t="s">
        <v>445</v>
      </c>
      <c r="G52" s="41">
        <v>53.28</v>
      </c>
      <c r="H52" s="113">
        <v>177.25</v>
      </c>
      <c r="I52" s="107"/>
      <c r="J52" s="65" t="str">
        <f t="shared" si="7"/>
        <v>MavikMACKINNON</v>
      </c>
      <c r="K52" s="65">
        <v>22.0</v>
      </c>
      <c r="L52" s="41" t="s">
        <v>276</v>
      </c>
      <c r="M52" s="41" t="s">
        <v>275</v>
      </c>
      <c r="N52" s="65" t="s">
        <v>223</v>
      </c>
      <c r="O52" s="65" t="s">
        <v>463</v>
      </c>
      <c r="P52" s="41">
        <v>34.95</v>
      </c>
      <c r="Q52" s="113">
        <v>177.25</v>
      </c>
      <c r="R52" s="107"/>
      <c r="S52" s="109" t="str">
        <f t="shared" si="8"/>
        <v>ConnorWHITE</v>
      </c>
      <c r="T52" s="65">
        <v>18.0</v>
      </c>
      <c r="U52" s="109" t="s">
        <v>265</v>
      </c>
      <c r="V52" s="109" t="s">
        <v>274</v>
      </c>
      <c r="W52" s="109" t="s">
        <v>207</v>
      </c>
      <c r="X52" s="109" t="s">
        <v>445</v>
      </c>
      <c r="Y52" s="109">
        <v>42.17</v>
      </c>
      <c r="Z52" s="113">
        <v>227.03</v>
      </c>
      <c r="AA52" s="107"/>
      <c r="AB52" s="107"/>
      <c r="AC52" s="107"/>
    </row>
    <row r="53" ht="15.75" customHeight="1">
      <c r="A53" s="65" t="str">
        <f t="shared" si="6"/>
        <v>TrytonHADDAD</v>
      </c>
      <c r="B53" s="65">
        <v>23.0</v>
      </c>
      <c r="C53" s="41" t="s">
        <v>464</v>
      </c>
      <c r="D53" s="41" t="s">
        <v>496</v>
      </c>
      <c r="E53" s="65" t="s">
        <v>223</v>
      </c>
      <c r="F53" s="65" t="s">
        <v>457</v>
      </c>
      <c r="G53" s="41">
        <v>52.78</v>
      </c>
      <c r="H53" s="113">
        <v>166.62</v>
      </c>
      <c r="I53" s="107"/>
      <c r="J53" s="65" t="str">
        <f t="shared" si="7"/>
        <v>GarrettSTIRLING</v>
      </c>
      <c r="K53" s="65">
        <v>23.0</v>
      </c>
      <c r="L53" s="41" t="s">
        <v>383</v>
      </c>
      <c r="M53" s="41" t="s">
        <v>382</v>
      </c>
      <c r="N53" s="65" t="s">
        <v>207</v>
      </c>
      <c r="O53" s="65" t="s">
        <v>444</v>
      </c>
      <c r="P53" s="41">
        <v>34.43</v>
      </c>
      <c r="Q53" s="113">
        <v>166.62</v>
      </c>
      <c r="R53" s="107"/>
      <c r="S53" s="109" t="str">
        <f t="shared" si="8"/>
        <v>EvanWHITE</v>
      </c>
      <c r="T53" s="65">
        <v>19.0</v>
      </c>
      <c r="U53" s="109" t="s">
        <v>265</v>
      </c>
      <c r="V53" s="109" t="s">
        <v>230</v>
      </c>
      <c r="W53" s="109" t="s">
        <v>207</v>
      </c>
      <c r="X53" s="109" t="s">
        <v>445</v>
      </c>
      <c r="Y53" s="109">
        <v>40.0</v>
      </c>
      <c r="Z53" s="113">
        <v>213.41</v>
      </c>
      <c r="AA53" s="107"/>
      <c r="AB53" s="107"/>
      <c r="AC53" s="107"/>
    </row>
    <row r="54" ht="15.75" customHeight="1">
      <c r="A54" s="65" t="str">
        <f t="shared" si="6"/>
        <v>MavikMACKINNON</v>
      </c>
      <c r="B54" s="65">
        <v>24.0</v>
      </c>
      <c r="C54" s="41" t="s">
        <v>276</v>
      </c>
      <c r="D54" s="41" t="s">
        <v>275</v>
      </c>
      <c r="E54" s="65" t="s">
        <v>223</v>
      </c>
      <c r="F54" s="65" t="s">
        <v>457</v>
      </c>
      <c r="G54" s="41">
        <v>52.42</v>
      </c>
      <c r="H54" s="113">
        <v>156.62</v>
      </c>
      <c r="I54" s="107"/>
      <c r="J54" s="65" t="str">
        <f t="shared" si="7"/>
        <v>KeeganISAAC</v>
      </c>
      <c r="K54" s="65">
        <v>24.0</v>
      </c>
      <c r="L54" s="41" t="s">
        <v>405</v>
      </c>
      <c r="M54" s="41" t="s">
        <v>404</v>
      </c>
      <c r="N54" s="65" t="s">
        <v>207</v>
      </c>
      <c r="O54" s="65" t="s">
        <v>444</v>
      </c>
      <c r="P54" s="41">
        <v>32.87</v>
      </c>
      <c r="Q54" s="113">
        <v>156.62</v>
      </c>
      <c r="R54" s="107"/>
      <c r="S54" s="109" t="str">
        <f t="shared" si="8"/>
        <v>AmbroseCOLBECK</v>
      </c>
      <c r="T54" s="65">
        <v>20.0</v>
      </c>
      <c r="U54" s="109" t="s">
        <v>353</v>
      </c>
      <c r="V54" s="109" t="s">
        <v>352</v>
      </c>
      <c r="W54" s="109" t="s">
        <v>223</v>
      </c>
      <c r="X54" s="109" t="s">
        <v>456</v>
      </c>
      <c r="Y54" s="109">
        <v>31.28</v>
      </c>
      <c r="Z54" s="113">
        <v>200.61</v>
      </c>
      <c r="AA54" s="107"/>
      <c r="AB54" s="107"/>
      <c r="AC54" s="107"/>
    </row>
    <row r="55" ht="15.75" customHeight="1">
      <c r="A55" s="65" t="str">
        <f t="shared" si="6"/>
        <v>YamatoBUHLER</v>
      </c>
      <c r="B55" s="65">
        <v>25.0</v>
      </c>
      <c r="C55" s="41" t="s">
        <v>289</v>
      </c>
      <c r="D55" s="41" t="s">
        <v>288</v>
      </c>
      <c r="E55" s="65" t="s">
        <v>223</v>
      </c>
      <c r="F55" s="65" t="s">
        <v>457</v>
      </c>
      <c r="G55" s="41">
        <v>51.86</v>
      </c>
      <c r="H55" s="113">
        <v>147.23</v>
      </c>
      <c r="I55" s="107"/>
      <c r="J55" s="65" t="str">
        <f t="shared" si="7"/>
        <v>TainPRENTICE</v>
      </c>
      <c r="K55" s="65">
        <v>25.0</v>
      </c>
      <c r="L55" s="41" t="s">
        <v>132</v>
      </c>
      <c r="M55" s="41" t="s">
        <v>261</v>
      </c>
      <c r="N55" s="65" t="s">
        <v>223</v>
      </c>
      <c r="O55" s="65" t="s">
        <v>444</v>
      </c>
      <c r="P55" s="41">
        <v>32.76</v>
      </c>
      <c r="Q55" s="113">
        <v>147.23</v>
      </c>
      <c r="R55" s="107"/>
      <c r="S55" s="109" t="str">
        <f t="shared" si="8"/>
        <v>BennettHAMPSHIRE-MCLURG</v>
      </c>
      <c r="T55" s="65">
        <v>21.0</v>
      </c>
      <c r="U55" s="109" t="s">
        <v>497</v>
      </c>
      <c r="V55" s="109" t="s">
        <v>299</v>
      </c>
      <c r="W55" s="109" t="s">
        <v>207</v>
      </c>
      <c r="X55" s="109" t="s">
        <v>476</v>
      </c>
      <c r="Y55" s="109">
        <v>28.88</v>
      </c>
      <c r="Z55" s="113">
        <v>188.57</v>
      </c>
      <c r="AA55" s="107"/>
      <c r="AB55" s="107"/>
      <c r="AC55" s="107"/>
    </row>
    <row r="56" ht="15.75" customHeight="1">
      <c r="A56" s="65" t="str">
        <f t="shared" si="6"/>
        <v>EvanWHITE</v>
      </c>
      <c r="B56" s="65">
        <v>26.0</v>
      </c>
      <c r="C56" s="41" t="s">
        <v>265</v>
      </c>
      <c r="D56" s="41" t="s">
        <v>230</v>
      </c>
      <c r="E56" s="65" t="s">
        <v>207</v>
      </c>
      <c r="F56" s="65" t="s">
        <v>445</v>
      </c>
      <c r="G56" s="41">
        <v>50.24</v>
      </c>
      <c r="H56" s="113">
        <v>138.39</v>
      </c>
      <c r="I56" s="107"/>
      <c r="J56" s="65" t="str">
        <f t="shared" si="7"/>
        <v>ByronLAMBERT</v>
      </c>
      <c r="K56" s="65">
        <v>26.0</v>
      </c>
      <c r="L56" s="41" t="s">
        <v>498</v>
      </c>
      <c r="M56" s="41" t="s">
        <v>241</v>
      </c>
      <c r="N56" s="65" t="s">
        <v>207</v>
      </c>
      <c r="O56" s="65" t="s">
        <v>472</v>
      </c>
      <c r="P56" s="41">
        <v>29.78</v>
      </c>
      <c r="Q56" s="113">
        <v>138.39</v>
      </c>
      <c r="R56" s="107"/>
      <c r="S56" s="109" t="str">
        <f t="shared" si="8"/>
        <v>TainPRENTICE</v>
      </c>
      <c r="T56" s="65">
        <v>22.0</v>
      </c>
      <c r="U56" s="109" t="s">
        <v>132</v>
      </c>
      <c r="V56" s="109" t="s">
        <v>261</v>
      </c>
      <c r="W56" s="109" t="s">
        <v>223</v>
      </c>
      <c r="X56" s="109" t="s">
        <v>460</v>
      </c>
      <c r="Y56" s="109">
        <v>28.39</v>
      </c>
      <c r="Z56" s="113">
        <v>177.25</v>
      </c>
      <c r="AA56" s="107"/>
      <c r="AB56" s="107"/>
      <c r="AC56" s="107"/>
    </row>
    <row r="57" ht="15.75" customHeight="1">
      <c r="A57" s="65" t="str">
        <f t="shared" si="6"/>
        <v>JudeOLIVER</v>
      </c>
      <c r="B57" s="65">
        <v>27.0</v>
      </c>
      <c r="C57" s="41" t="s">
        <v>495</v>
      </c>
      <c r="D57" s="41" t="s">
        <v>221</v>
      </c>
      <c r="E57" s="65" t="s">
        <v>223</v>
      </c>
      <c r="F57" s="65" t="s">
        <v>457</v>
      </c>
      <c r="G57" s="41">
        <v>49.72</v>
      </c>
      <c r="H57" s="113">
        <v>130.09</v>
      </c>
      <c r="I57" s="107"/>
      <c r="J57" s="65" t="str">
        <f t="shared" si="7"/>
        <v>LevMARTIN</v>
      </c>
      <c r="K57" s="65">
        <v>27.0</v>
      </c>
      <c r="L57" s="41" t="s">
        <v>298</v>
      </c>
      <c r="M57" s="41" t="s">
        <v>384</v>
      </c>
      <c r="N57" s="65" t="s">
        <v>223</v>
      </c>
      <c r="O57" s="65" t="s">
        <v>444</v>
      </c>
      <c r="P57" s="41">
        <v>29.31</v>
      </c>
      <c r="Q57" s="113">
        <v>130.09</v>
      </c>
      <c r="R57" s="107"/>
      <c r="S57" s="109" t="str">
        <f t="shared" si="8"/>
        <v>JacobMARTIN</v>
      </c>
      <c r="T57" s="65">
        <v>23.0</v>
      </c>
      <c r="U57" s="109" t="s">
        <v>298</v>
      </c>
      <c r="V57" s="109" t="s">
        <v>297</v>
      </c>
      <c r="W57" s="109" t="s">
        <v>223</v>
      </c>
      <c r="X57" s="109" t="s">
        <v>457</v>
      </c>
      <c r="Y57" s="109">
        <v>26.33</v>
      </c>
      <c r="Z57" s="113">
        <v>166.62</v>
      </c>
      <c r="AA57" s="107"/>
      <c r="AB57" s="107"/>
      <c r="AC57" s="107"/>
    </row>
    <row r="58" ht="15.75" customHeight="1">
      <c r="A58" s="65" t="str">
        <f t="shared" si="6"/>
        <v>AmbroseCOLBECK</v>
      </c>
      <c r="B58" s="65">
        <v>28.0</v>
      </c>
      <c r="C58" s="41" t="s">
        <v>353</v>
      </c>
      <c r="D58" s="41" t="s">
        <v>352</v>
      </c>
      <c r="E58" s="65" t="s">
        <v>223</v>
      </c>
      <c r="F58" s="65" t="s">
        <v>456</v>
      </c>
      <c r="G58" s="41">
        <v>49.57</v>
      </c>
      <c r="H58" s="113">
        <v>122.28</v>
      </c>
      <c r="I58" s="107"/>
      <c r="J58" s="65" t="str">
        <f t="shared" si="7"/>
        <v>GrahamBRAKE</v>
      </c>
      <c r="K58" s="65">
        <v>28.0</v>
      </c>
      <c r="L58" s="41" t="s">
        <v>362</v>
      </c>
      <c r="M58" s="41" t="s">
        <v>361</v>
      </c>
      <c r="N58" s="65" t="s">
        <v>207</v>
      </c>
      <c r="O58" s="65" t="s">
        <v>444</v>
      </c>
      <c r="P58" s="41">
        <v>26.67</v>
      </c>
      <c r="Q58" s="113">
        <v>122.28</v>
      </c>
      <c r="R58" s="107"/>
      <c r="S58" s="109" t="str">
        <f t="shared" si="8"/>
        <v>LoganBOWN</v>
      </c>
      <c r="T58" s="65">
        <v>24.0</v>
      </c>
      <c r="U58" s="109" t="s">
        <v>499</v>
      </c>
      <c r="V58" s="109" t="s">
        <v>371</v>
      </c>
      <c r="W58" s="109" t="s">
        <v>223</v>
      </c>
      <c r="X58" s="109" t="s">
        <v>479</v>
      </c>
      <c r="Y58" s="109">
        <v>25.42</v>
      </c>
      <c r="Z58" s="113">
        <v>156.62</v>
      </c>
      <c r="AA58" s="107"/>
      <c r="AB58" s="107"/>
      <c r="AC58" s="107"/>
    </row>
    <row r="59" ht="15.75" customHeight="1">
      <c r="A59" s="65" t="str">
        <f t="shared" si="6"/>
        <v>ElijahKRUMME</v>
      </c>
      <c r="B59" s="65">
        <v>29.0</v>
      </c>
      <c r="C59" s="41" t="s">
        <v>258</v>
      </c>
      <c r="D59" s="41" t="s">
        <v>257</v>
      </c>
      <c r="E59" s="65" t="s">
        <v>223</v>
      </c>
      <c r="F59" s="65" t="s">
        <v>457</v>
      </c>
      <c r="G59" s="41">
        <v>48.35</v>
      </c>
      <c r="H59" s="113">
        <v>114.95</v>
      </c>
      <c r="I59" s="107"/>
      <c r="J59" s="65" t="str">
        <f t="shared" si="7"/>
        <v>WillJOHNSON</v>
      </c>
      <c r="K59" s="65">
        <v>29.0</v>
      </c>
      <c r="L59" s="41" t="s">
        <v>233</v>
      </c>
      <c r="M59" s="41" t="s">
        <v>343</v>
      </c>
      <c r="N59" s="65" t="s">
        <v>223</v>
      </c>
      <c r="O59" s="65" t="s">
        <v>444</v>
      </c>
      <c r="P59" s="41">
        <v>26.1</v>
      </c>
      <c r="Q59" s="113">
        <v>114.95</v>
      </c>
      <c r="R59" s="107"/>
      <c r="S59" s="109" t="str">
        <f t="shared" si="8"/>
        <v>GarrettSTIRLING</v>
      </c>
      <c r="T59" s="65">
        <v>25.0</v>
      </c>
      <c r="U59" s="109" t="s">
        <v>383</v>
      </c>
      <c r="V59" s="109" t="s">
        <v>382</v>
      </c>
      <c r="W59" s="109" t="s">
        <v>207</v>
      </c>
      <c r="X59" s="109" t="s">
        <v>460</v>
      </c>
      <c r="Y59" s="109">
        <v>24.3</v>
      </c>
      <c r="Z59" s="113">
        <v>147.23</v>
      </c>
      <c r="AA59" s="107"/>
      <c r="AB59" s="107"/>
      <c r="AC59" s="107"/>
    </row>
    <row r="60" ht="15.75" customHeight="1">
      <c r="A60" s="65" t="str">
        <f t="shared" si="6"/>
        <v>GarrettSTIRLING</v>
      </c>
      <c r="B60" s="65">
        <v>30.0</v>
      </c>
      <c r="C60" s="41" t="s">
        <v>383</v>
      </c>
      <c r="D60" s="41" t="s">
        <v>382</v>
      </c>
      <c r="E60" s="65" t="s">
        <v>207</v>
      </c>
      <c r="F60" s="65" t="s">
        <v>460</v>
      </c>
      <c r="G60" s="41">
        <v>48.15</v>
      </c>
      <c r="H60" s="113">
        <v>108.05</v>
      </c>
      <c r="I60" s="107"/>
      <c r="J60" s="65" t="str">
        <f t="shared" si="7"/>
        <v>TheodoreFAVREAU</v>
      </c>
      <c r="K60" s="65">
        <v>30.0</v>
      </c>
      <c r="L60" s="41" t="s">
        <v>358</v>
      </c>
      <c r="M60" s="41" t="s">
        <v>357</v>
      </c>
      <c r="N60" s="65" t="s">
        <v>223</v>
      </c>
      <c r="O60" s="65" t="s">
        <v>444</v>
      </c>
      <c r="P60" s="41">
        <v>23.39</v>
      </c>
      <c r="Q60" s="113">
        <v>108.05</v>
      </c>
      <c r="R60" s="107"/>
      <c r="S60" s="109" t="str">
        <f t="shared" si="8"/>
        <v>SpencerJORDAN</v>
      </c>
      <c r="T60" s="65">
        <v>26.0</v>
      </c>
      <c r="U60" s="109" t="s">
        <v>334</v>
      </c>
      <c r="V60" s="109" t="s">
        <v>333</v>
      </c>
      <c r="W60" s="109" t="s">
        <v>207</v>
      </c>
      <c r="X60" s="109" t="s">
        <v>476</v>
      </c>
      <c r="Y60" s="109">
        <v>22.33</v>
      </c>
      <c r="Z60" s="113">
        <v>138.39</v>
      </c>
      <c r="AA60" s="107"/>
      <c r="AB60" s="107"/>
      <c r="AC60" s="107"/>
    </row>
    <row r="61" ht="15.75" customHeight="1">
      <c r="A61" s="65" t="str">
        <f t="shared" si="6"/>
        <v>BennettFRIESEN</v>
      </c>
      <c r="B61" s="65">
        <v>31.0</v>
      </c>
      <c r="C61" s="41" t="s">
        <v>356</v>
      </c>
      <c r="D61" s="41" t="s">
        <v>299</v>
      </c>
      <c r="E61" s="65" t="s">
        <v>223</v>
      </c>
      <c r="F61" s="65" t="s">
        <v>445</v>
      </c>
      <c r="G61" s="41">
        <v>46.28</v>
      </c>
      <c r="H61" s="113">
        <v>101.57</v>
      </c>
      <c r="I61" s="107"/>
      <c r="J61" s="65" t="str">
        <f t="shared" si="7"/>
        <v>WilliamHAYES</v>
      </c>
      <c r="K61" s="65">
        <v>31.0</v>
      </c>
      <c r="L61" s="41" t="s">
        <v>295</v>
      </c>
      <c r="M61" s="41" t="s">
        <v>294</v>
      </c>
      <c r="N61" s="65" t="s">
        <v>223</v>
      </c>
      <c r="O61" s="65" t="s">
        <v>445</v>
      </c>
      <c r="P61" s="41">
        <v>23.26</v>
      </c>
      <c r="Q61" s="113">
        <v>101.57</v>
      </c>
      <c r="R61" s="107"/>
      <c r="S61" s="109" t="str">
        <f t="shared" si="8"/>
        <v>JoshuaGUILD</v>
      </c>
      <c r="T61" s="65">
        <v>27.0</v>
      </c>
      <c r="U61" s="109" t="s">
        <v>312</v>
      </c>
      <c r="V61" s="109" t="s">
        <v>321</v>
      </c>
      <c r="W61" s="109" t="s">
        <v>223</v>
      </c>
      <c r="X61" s="109" t="s">
        <v>445</v>
      </c>
      <c r="Y61" s="109">
        <v>21.85</v>
      </c>
      <c r="Z61" s="113">
        <v>130.09</v>
      </c>
      <c r="AA61" s="107"/>
      <c r="AB61" s="107"/>
      <c r="AC61" s="107"/>
    </row>
    <row r="62" ht="15.75" customHeight="1">
      <c r="A62" s="65" t="str">
        <f t="shared" si="6"/>
        <v>JackHAWRYS</v>
      </c>
      <c r="B62" s="65">
        <v>32.0</v>
      </c>
      <c r="C62" s="41" t="s">
        <v>342</v>
      </c>
      <c r="D62" s="41" t="s">
        <v>282</v>
      </c>
      <c r="E62" s="65" t="s">
        <v>223</v>
      </c>
      <c r="F62" s="65" t="s">
        <v>460</v>
      </c>
      <c r="G62" s="41">
        <v>45.8</v>
      </c>
      <c r="H62" s="113">
        <v>95.47</v>
      </c>
      <c r="I62" s="107"/>
      <c r="J62" s="65" t="str">
        <f t="shared" si="7"/>
        <v>BennettFRIESEN</v>
      </c>
      <c r="K62" s="65">
        <v>32.0</v>
      </c>
      <c r="L62" s="41" t="s">
        <v>356</v>
      </c>
      <c r="M62" s="41" t="s">
        <v>299</v>
      </c>
      <c r="N62" s="65" t="s">
        <v>223</v>
      </c>
      <c r="O62" s="65" t="s">
        <v>445</v>
      </c>
      <c r="P62" s="41">
        <v>23.15</v>
      </c>
      <c r="Q62" s="113">
        <v>95.47</v>
      </c>
      <c r="R62" s="107"/>
      <c r="S62" s="109" t="str">
        <f t="shared" si="8"/>
        <v>SamDOOLEY</v>
      </c>
      <c r="T62" s="65">
        <v>28.0</v>
      </c>
      <c r="U62" s="109" t="s">
        <v>279</v>
      </c>
      <c r="V62" s="109" t="s">
        <v>278</v>
      </c>
      <c r="W62" s="109" t="s">
        <v>223</v>
      </c>
      <c r="X62" s="109" t="s">
        <v>445</v>
      </c>
      <c r="Y62" s="109">
        <v>19.52</v>
      </c>
      <c r="Z62" s="113">
        <v>122.28</v>
      </c>
      <c r="AA62" s="107"/>
      <c r="AB62" s="107"/>
      <c r="AC62" s="107"/>
    </row>
    <row r="63" ht="15.75" customHeight="1">
      <c r="A63" s="65" t="str">
        <f t="shared" si="6"/>
        <v>SimonGUILD</v>
      </c>
      <c r="B63" s="65">
        <v>33.0</v>
      </c>
      <c r="C63" s="41" t="s">
        <v>312</v>
      </c>
      <c r="D63" s="41" t="s">
        <v>311</v>
      </c>
      <c r="E63" s="65" t="s">
        <v>223</v>
      </c>
      <c r="F63" s="65" t="s">
        <v>445</v>
      </c>
      <c r="G63" s="41">
        <v>44.31</v>
      </c>
      <c r="H63" s="113">
        <v>89.74</v>
      </c>
      <c r="I63" s="107"/>
      <c r="J63" s="65" t="str">
        <f t="shared" si="7"/>
        <v>YamatoBUHLER</v>
      </c>
      <c r="K63" s="65">
        <v>33.0</v>
      </c>
      <c r="L63" s="41" t="s">
        <v>289</v>
      </c>
      <c r="M63" s="41" t="s">
        <v>288</v>
      </c>
      <c r="N63" s="65" t="s">
        <v>223</v>
      </c>
      <c r="O63" s="65" t="s">
        <v>463</v>
      </c>
      <c r="P63" s="41">
        <v>22.36</v>
      </c>
      <c r="Q63" s="113">
        <v>89.74</v>
      </c>
      <c r="R63" s="107"/>
      <c r="S63" s="109" t="str">
        <f t="shared" si="8"/>
        <v>PeytonHENRY</v>
      </c>
      <c r="T63" s="65">
        <v>29.0</v>
      </c>
      <c r="U63" s="109" t="s">
        <v>500</v>
      </c>
      <c r="V63" s="109" t="s">
        <v>397</v>
      </c>
      <c r="W63" s="109" t="s">
        <v>207</v>
      </c>
      <c r="X63" s="109" t="s">
        <v>468</v>
      </c>
      <c r="Y63" s="109">
        <v>18.24</v>
      </c>
      <c r="Z63" s="113">
        <v>114.95</v>
      </c>
      <c r="AA63" s="107"/>
      <c r="AB63" s="107"/>
      <c r="AC63" s="107"/>
    </row>
    <row r="64" ht="15.75" customHeight="1">
      <c r="A64" s="65" t="str">
        <f t="shared" si="6"/>
        <v>KylarANDREWS</v>
      </c>
      <c r="B64" s="65">
        <v>34.0</v>
      </c>
      <c r="C64" s="41" t="s">
        <v>338</v>
      </c>
      <c r="D64" s="41" t="s">
        <v>337</v>
      </c>
      <c r="E64" s="65" t="s">
        <v>207</v>
      </c>
      <c r="F64" s="65" t="s">
        <v>460</v>
      </c>
      <c r="G64" s="41">
        <v>43.67</v>
      </c>
      <c r="H64" s="113">
        <v>84.36</v>
      </c>
      <c r="I64" s="107"/>
      <c r="J64" s="65" t="str">
        <f t="shared" si="7"/>
        <v>JoshuaGUILD</v>
      </c>
      <c r="K64" s="65">
        <v>34.0</v>
      </c>
      <c r="L64" s="41" t="s">
        <v>312</v>
      </c>
      <c r="M64" s="41" t="s">
        <v>321</v>
      </c>
      <c r="N64" s="65" t="s">
        <v>223</v>
      </c>
      <c r="O64" s="65" t="s">
        <v>445</v>
      </c>
      <c r="P64" s="41">
        <v>21.49</v>
      </c>
      <c r="Q64" s="113">
        <v>84.36</v>
      </c>
      <c r="R64" s="107"/>
      <c r="S64" s="109" t="str">
        <f t="shared" si="8"/>
        <v>RylanKOTURBASH</v>
      </c>
      <c r="T64" s="65">
        <v>30.0</v>
      </c>
      <c r="U64" s="109" t="s">
        <v>494</v>
      </c>
      <c r="V64" s="109" t="s">
        <v>322</v>
      </c>
      <c r="W64" s="109" t="s">
        <v>207</v>
      </c>
      <c r="X64" s="109" t="s">
        <v>454</v>
      </c>
      <c r="Y64" s="109">
        <v>17.22</v>
      </c>
      <c r="Z64" s="113">
        <v>108.05</v>
      </c>
      <c r="AA64" s="107"/>
      <c r="AB64" s="107"/>
      <c r="AC64" s="107"/>
    </row>
    <row r="65" ht="15.75" customHeight="1">
      <c r="A65" s="65" t="str">
        <f t="shared" si="6"/>
        <v>AndrewWHITTINGTON</v>
      </c>
      <c r="B65" s="65">
        <v>35.0</v>
      </c>
      <c r="C65" s="41" t="s">
        <v>271</v>
      </c>
      <c r="D65" s="41" t="s">
        <v>270</v>
      </c>
      <c r="E65" s="65" t="s">
        <v>207</v>
      </c>
      <c r="F65" s="65" t="s">
        <v>460</v>
      </c>
      <c r="G65" s="41">
        <v>39.76</v>
      </c>
      <c r="H65" s="113">
        <v>79.3</v>
      </c>
      <c r="I65" s="107"/>
      <c r="J65" s="65" t="str">
        <f t="shared" si="7"/>
        <v>BoazCHIU</v>
      </c>
      <c r="K65" s="65">
        <v>35.0</v>
      </c>
      <c r="L65" s="41" t="s">
        <v>325</v>
      </c>
      <c r="M65" s="41" t="s">
        <v>324</v>
      </c>
      <c r="N65" s="65" t="s">
        <v>207</v>
      </c>
      <c r="O65" s="65" t="s">
        <v>472</v>
      </c>
      <c r="P65" s="41">
        <v>18.93</v>
      </c>
      <c r="Q65" s="113">
        <v>79.3</v>
      </c>
      <c r="R65" s="107"/>
      <c r="S65" s="109" t="str">
        <f t="shared" si="8"/>
        <v>LarsCRUIKSHANK</v>
      </c>
      <c r="T65" s="65">
        <v>31.0</v>
      </c>
      <c r="U65" s="109" t="s">
        <v>341</v>
      </c>
      <c r="V65" s="109" t="s">
        <v>340</v>
      </c>
      <c r="W65" s="109" t="s">
        <v>223</v>
      </c>
      <c r="X65" s="109" t="s">
        <v>460</v>
      </c>
      <c r="Y65" s="109">
        <v>15.23</v>
      </c>
      <c r="Z65" s="113">
        <v>101.57</v>
      </c>
      <c r="AA65" s="107"/>
      <c r="AB65" s="107"/>
      <c r="AC65" s="107"/>
    </row>
    <row r="66" ht="15.75" customHeight="1">
      <c r="A66" s="65" t="str">
        <f t="shared" si="6"/>
        <v>BennettHAMPSHIRE-MCLURG</v>
      </c>
      <c r="B66" s="65">
        <v>36.0</v>
      </c>
      <c r="C66" s="41" t="s">
        <v>497</v>
      </c>
      <c r="D66" s="41" t="s">
        <v>299</v>
      </c>
      <c r="E66" s="65" t="s">
        <v>207</v>
      </c>
      <c r="F66" s="65" t="s">
        <v>501</v>
      </c>
      <c r="G66" s="41">
        <v>39.26</v>
      </c>
      <c r="H66" s="113">
        <v>74.54</v>
      </c>
      <c r="I66" s="107"/>
      <c r="J66" s="65" t="str">
        <f t="shared" si="7"/>
        <v>LarsCRUIKSHANK</v>
      </c>
      <c r="K66" s="65">
        <v>36.0</v>
      </c>
      <c r="L66" s="41" t="s">
        <v>341</v>
      </c>
      <c r="M66" s="41" t="s">
        <v>340</v>
      </c>
      <c r="N66" s="65" t="s">
        <v>223</v>
      </c>
      <c r="O66" s="65" t="s">
        <v>444</v>
      </c>
      <c r="P66" s="41">
        <v>18.88</v>
      </c>
      <c r="Q66" s="113">
        <v>74.54</v>
      </c>
      <c r="R66" s="107"/>
      <c r="S66" s="109" t="str">
        <f t="shared" si="8"/>
        <v>MasonDE MOISSAC</v>
      </c>
      <c r="T66" s="65">
        <v>32.0</v>
      </c>
      <c r="U66" s="109" t="s">
        <v>502</v>
      </c>
      <c r="V66" s="109" t="s">
        <v>402</v>
      </c>
      <c r="W66" s="109" t="s">
        <v>223</v>
      </c>
      <c r="X66" s="109" t="s">
        <v>476</v>
      </c>
      <c r="Y66" s="109">
        <v>15.01</v>
      </c>
      <c r="Z66" s="113">
        <v>95.47</v>
      </c>
      <c r="AA66" s="107"/>
      <c r="AB66" s="107"/>
      <c r="AC66" s="107"/>
    </row>
    <row r="67" ht="15.75" customHeight="1">
      <c r="A67" s="65" t="str">
        <f t="shared" si="6"/>
        <v>ConnorKIMMINS</v>
      </c>
      <c r="B67" s="65">
        <v>37.0</v>
      </c>
      <c r="C67" s="41" t="s">
        <v>387</v>
      </c>
      <c r="D67" s="41" t="s">
        <v>274</v>
      </c>
      <c r="E67" s="65" t="s">
        <v>223</v>
      </c>
      <c r="F67" s="65" t="s">
        <v>457</v>
      </c>
      <c r="G67" s="41">
        <v>37.75</v>
      </c>
      <c r="H67" s="113">
        <v>70.07</v>
      </c>
      <c r="I67" s="107"/>
      <c r="J67" s="65" t="str">
        <f t="shared" si="7"/>
        <v>RaleighYEO</v>
      </c>
      <c r="K67" s="65">
        <v>37.0</v>
      </c>
      <c r="L67" s="41" t="s">
        <v>391</v>
      </c>
      <c r="M67" s="41" t="s">
        <v>390</v>
      </c>
      <c r="N67" s="65" t="s">
        <v>207</v>
      </c>
      <c r="O67" s="65" t="s">
        <v>444</v>
      </c>
      <c r="P67" s="41">
        <v>18.12</v>
      </c>
      <c r="Q67" s="113">
        <v>70.07</v>
      </c>
      <c r="R67" s="107"/>
      <c r="S67" s="109" t="str">
        <f t="shared" si="8"/>
        <v>MaguireROSS-SHANKO</v>
      </c>
      <c r="T67" s="65">
        <v>33.0</v>
      </c>
      <c r="U67" s="109" t="s">
        <v>407</v>
      </c>
      <c r="V67" s="109" t="s">
        <v>406</v>
      </c>
      <c r="W67" s="109" t="s">
        <v>223</v>
      </c>
      <c r="X67" s="109" t="s">
        <v>479</v>
      </c>
      <c r="Y67" s="109">
        <v>14.85</v>
      </c>
      <c r="Z67" s="113">
        <v>89.74</v>
      </c>
      <c r="AA67" s="107"/>
      <c r="AB67" s="107"/>
      <c r="AC67" s="107"/>
    </row>
    <row r="68" ht="15.75" customHeight="1">
      <c r="A68" s="65" t="str">
        <f t="shared" si="6"/>
        <v>SaxonBERRY</v>
      </c>
      <c r="B68" s="65">
        <v>38.0</v>
      </c>
      <c r="C68" s="41" t="s">
        <v>503</v>
      </c>
      <c r="D68" s="41" t="s">
        <v>250</v>
      </c>
      <c r="E68" s="65" t="s">
        <v>207</v>
      </c>
      <c r="F68" s="65" t="s">
        <v>457</v>
      </c>
      <c r="G68" s="41">
        <v>37.28</v>
      </c>
      <c r="H68" s="113">
        <v>65.86</v>
      </c>
      <c r="I68" s="107"/>
      <c r="J68" s="65" t="str">
        <f t="shared" si="7"/>
        <v>OliverNICKERSON</v>
      </c>
      <c r="K68" s="65">
        <v>38.0</v>
      </c>
      <c r="L68" s="41" t="s">
        <v>408</v>
      </c>
      <c r="M68" s="41" t="s">
        <v>222</v>
      </c>
      <c r="N68" s="65" t="s">
        <v>207</v>
      </c>
      <c r="O68" s="65" t="s">
        <v>444</v>
      </c>
      <c r="P68" s="41">
        <v>17.19</v>
      </c>
      <c r="Q68" s="113">
        <v>65.86</v>
      </c>
      <c r="R68" s="107"/>
      <c r="S68" s="109" t="str">
        <f t="shared" si="8"/>
        <v>TylerSWAIN</v>
      </c>
      <c r="T68" s="65">
        <v>34.0</v>
      </c>
      <c r="U68" s="109" t="s">
        <v>504</v>
      </c>
      <c r="V68" s="109" t="s">
        <v>359</v>
      </c>
      <c r="W68" s="109" t="s">
        <v>223</v>
      </c>
      <c r="X68" s="109" t="s">
        <v>457</v>
      </c>
      <c r="Y68" s="109">
        <v>14.58</v>
      </c>
      <c r="Z68" s="113">
        <v>84.36</v>
      </c>
      <c r="AA68" s="107"/>
      <c r="AB68" s="107"/>
      <c r="AC68" s="107"/>
    </row>
    <row r="69" ht="15.75" customHeight="1">
      <c r="A69" s="65" t="str">
        <f t="shared" si="6"/>
        <v>SamDOOLEY</v>
      </c>
      <c r="B69" s="65">
        <v>39.0</v>
      </c>
      <c r="C69" s="41" t="s">
        <v>279</v>
      </c>
      <c r="D69" s="41" t="s">
        <v>278</v>
      </c>
      <c r="E69" s="65" t="s">
        <v>223</v>
      </c>
      <c r="F69" s="65" t="s">
        <v>445</v>
      </c>
      <c r="G69" s="41">
        <v>36.53</v>
      </c>
      <c r="H69" s="113">
        <v>61.91</v>
      </c>
      <c r="I69" s="107"/>
      <c r="J69" s="65" t="str">
        <f t="shared" si="7"/>
        <v>YohanSIMPSON</v>
      </c>
      <c r="K69" s="65">
        <v>39.0</v>
      </c>
      <c r="L69" s="41" t="s">
        <v>367</v>
      </c>
      <c r="M69" s="41" t="s">
        <v>366</v>
      </c>
      <c r="N69" s="65" t="s">
        <v>207</v>
      </c>
      <c r="O69" s="65" t="s">
        <v>444</v>
      </c>
      <c r="P69" s="41">
        <v>16.33</v>
      </c>
      <c r="Q69" s="113">
        <v>61.91</v>
      </c>
      <c r="R69" s="107"/>
      <c r="S69" s="109" t="str">
        <f t="shared" si="8"/>
        <v>NelsonBEYRIESMITH</v>
      </c>
      <c r="T69" s="65">
        <v>35.0</v>
      </c>
      <c r="U69" s="109" t="s">
        <v>350</v>
      </c>
      <c r="V69" s="109" t="s">
        <v>349</v>
      </c>
      <c r="W69" s="109" t="s">
        <v>223</v>
      </c>
      <c r="X69" s="109" t="s">
        <v>457</v>
      </c>
      <c r="Y69" s="109">
        <v>13.96</v>
      </c>
      <c r="Z69" s="113">
        <v>79.3</v>
      </c>
      <c r="AA69" s="107"/>
      <c r="AB69" s="107"/>
      <c r="AC69" s="107"/>
    </row>
    <row r="70" ht="15.75" customHeight="1">
      <c r="A70" s="65" t="str">
        <f t="shared" si="6"/>
        <v>LeeJORDAN</v>
      </c>
      <c r="B70" s="65">
        <v>40.0</v>
      </c>
      <c r="C70" s="41" t="s">
        <v>334</v>
      </c>
      <c r="D70" s="41" t="s">
        <v>389</v>
      </c>
      <c r="E70" s="65" t="s">
        <v>223</v>
      </c>
      <c r="F70" s="65" t="s">
        <v>501</v>
      </c>
      <c r="G70" s="41">
        <v>35.77</v>
      </c>
      <c r="H70" s="113">
        <v>58.2</v>
      </c>
      <c r="I70" s="107"/>
      <c r="J70" s="65" t="str">
        <f t="shared" si="7"/>
        <v>BenDRYBOROUGH</v>
      </c>
      <c r="K70" s="65">
        <v>40.0</v>
      </c>
      <c r="L70" s="41" t="s">
        <v>410</v>
      </c>
      <c r="M70" s="41" t="s">
        <v>200</v>
      </c>
      <c r="N70" s="65" t="s">
        <v>223</v>
      </c>
      <c r="O70" s="65" t="s">
        <v>444</v>
      </c>
      <c r="P70" s="41">
        <v>12.27</v>
      </c>
      <c r="Q70" s="113">
        <v>58.2</v>
      </c>
      <c r="R70" s="107"/>
      <c r="S70" s="109" t="str">
        <f t="shared" si="8"/>
        <v>SimonGUILD</v>
      </c>
      <c r="T70" s="65">
        <v>36.0</v>
      </c>
      <c r="U70" s="109" t="s">
        <v>312</v>
      </c>
      <c r="V70" s="109" t="s">
        <v>311</v>
      </c>
      <c r="W70" s="109" t="s">
        <v>223</v>
      </c>
      <c r="X70" s="109" t="s">
        <v>445</v>
      </c>
      <c r="Y70" s="109">
        <v>13.54</v>
      </c>
      <c r="Z70" s="113">
        <v>74.54</v>
      </c>
      <c r="AA70" s="107"/>
      <c r="AB70" s="107"/>
      <c r="AC70" s="107"/>
    </row>
    <row r="71" ht="15.75" customHeight="1">
      <c r="A71" s="65" t="str">
        <f t="shared" si="6"/>
        <v>WilliamHAYES</v>
      </c>
      <c r="B71" s="65">
        <v>41.0</v>
      </c>
      <c r="C71" s="41" t="s">
        <v>295</v>
      </c>
      <c r="D71" s="41" t="s">
        <v>294</v>
      </c>
      <c r="E71" s="65" t="s">
        <v>223</v>
      </c>
      <c r="F71" s="65" t="s">
        <v>445</v>
      </c>
      <c r="G71" s="41">
        <v>34.88</v>
      </c>
      <c r="H71" s="113">
        <v>54.71</v>
      </c>
      <c r="I71" s="107"/>
      <c r="J71" s="65" t="str">
        <f t="shared" si="7"/>
        <v>RhettBOUMA</v>
      </c>
      <c r="K71" s="65">
        <v>41.0</v>
      </c>
      <c r="L71" s="41" t="s">
        <v>365</v>
      </c>
      <c r="M71" s="41" t="s">
        <v>364</v>
      </c>
      <c r="N71" s="65" t="s">
        <v>207</v>
      </c>
      <c r="O71" s="65" t="s">
        <v>472</v>
      </c>
      <c r="P71" s="41">
        <v>11.38</v>
      </c>
      <c r="Q71" s="113">
        <v>54.71</v>
      </c>
      <c r="R71" s="107"/>
      <c r="S71" s="109" t="str">
        <f t="shared" si="8"/>
        <v>TysonPOPOVE</v>
      </c>
      <c r="T71" s="65">
        <v>37.0</v>
      </c>
      <c r="U71" s="109" t="s">
        <v>505</v>
      </c>
      <c r="V71" s="109" t="s">
        <v>328</v>
      </c>
      <c r="W71" s="109" t="s">
        <v>223</v>
      </c>
      <c r="X71" s="109" t="s">
        <v>476</v>
      </c>
      <c r="Y71" s="109">
        <v>10.74</v>
      </c>
      <c r="Z71" s="113">
        <v>70.07</v>
      </c>
      <c r="AA71" s="107"/>
      <c r="AB71" s="107"/>
      <c r="AC71" s="107"/>
    </row>
    <row r="72" ht="15.75" customHeight="1">
      <c r="A72" s="65" t="str">
        <f t="shared" si="6"/>
        <v>TyREICHERT</v>
      </c>
      <c r="B72" s="65">
        <v>42.0</v>
      </c>
      <c r="C72" s="41" t="s">
        <v>336</v>
      </c>
      <c r="D72" s="41" t="s">
        <v>335</v>
      </c>
      <c r="E72" s="65" t="s">
        <v>223</v>
      </c>
      <c r="F72" s="65" t="s">
        <v>457</v>
      </c>
      <c r="G72" s="41">
        <v>33.36</v>
      </c>
      <c r="H72" s="113">
        <v>51.42</v>
      </c>
      <c r="I72" s="107"/>
      <c r="J72" s="65" t="str">
        <f t="shared" si="7"/>
        <v>HunterWANNAMAKER</v>
      </c>
      <c r="K72" s="65">
        <v>42.0</v>
      </c>
      <c r="L72" s="41" t="s">
        <v>411</v>
      </c>
      <c r="M72" s="41" t="s">
        <v>313</v>
      </c>
      <c r="N72" s="65" t="s">
        <v>223</v>
      </c>
      <c r="O72" s="65" t="s">
        <v>444</v>
      </c>
      <c r="P72" s="41">
        <v>4.57</v>
      </c>
      <c r="Q72" s="113">
        <v>51.42</v>
      </c>
      <c r="R72" s="107"/>
      <c r="S72" s="109" t="str">
        <f t="shared" si="8"/>
        <v>ByronLAMBERT</v>
      </c>
      <c r="T72" s="65">
        <v>38.0</v>
      </c>
      <c r="U72" s="109" t="s">
        <v>498</v>
      </c>
      <c r="V72" s="109" t="s">
        <v>241</v>
      </c>
      <c r="W72" s="109" t="s">
        <v>207</v>
      </c>
      <c r="X72" s="109" t="s">
        <v>468</v>
      </c>
      <c r="Y72" s="109">
        <v>10.03</v>
      </c>
      <c r="Z72" s="113">
        <v>65.86</v>
      </c>
      <c r="AA72" s="107"/>
      <c r="AB72" s="107"/>
      <c r="AC72" s="107"/>
    </row>
    <row r="73" ht="15.75" customHeight="1">
      <c r="A73" s="65" t="str">
        <f t="shared" si="6"/>
        <v>JackTHOMPSON</v>
      </c>
      <c r="B73" s="65">
        <v>43.0</v>
      </c>
      <c r="C73" s="41" t="s">
        <v>392</v>
      </c>
      <c r="D73" s="41" t="s">
        <v>282</v>
      </c>
      <c r="E73" s="65" t="s">
        <v>207</v>
      </c>
      <c r="F73" s="65" t="s">
        <v>501</v>
      </c>
      <c r="G73" s="41">
        <v>32.03</v>
      </c>
      <c r="H73" s="113">
        <v>48.34</v>
      </c>
      <c r="I73" s="107"/>
      <c r="J73" s="65" t="str">
        <f t="shared" si="7"/>
        <v>SaxonBERRY</v>
      </c>
      <c r="K73" s="65"/>
      <c r="L73" s="41" t="s">
        <v>503</v>
      </c>
      <c r="M73" s="41" t="s">
        <v>250</v>
      </c>
      <c r="N73" s="65" t="s">
        <v>207</v>
      </c>
      <c r="O73" s="65" t="s">
        <v>463</v>
      </c>
      <c r="P73" s="41" t="s">
        <v>506</v>
      </c>
      <c r="Q73" s="113"/>
      <c r="R73" s="107"/>
      <c r="S73" s="109" t="str">
        <f t="shared" si="8"/>
        <v>SimonKOURLINE</v>
      </c>
      <c r="T73" s="65">
        <v>39.0</v>
      </c>
      <c r="U73" s="109" t="s">
        <v>507</v>
      </c>
      <c r="V73" s="109" t="s">
        <v>311</v>
      </c>
      <c r="W73" s="109" t="s">
        <v>207</v>
      </c>
      <c r="X73" s="109" t="s">
        <v>508</v>
      </c>
      <c r="Y73" s="109">
        <v>7.71</v>
      </c>
      <c r="Z73" s="113">
        <v>61.91</v>
      </c>
      <c r="AA73" s="107"/>
      <c r="AB73" s="107"/>
      <c r="AC73" s="107"/>
    </row>
    <row r="74" ht="15.75" customHeight="1">
      <c r="A74" s="65" t="str">
        <f t="shared" si="6"/>
        <v>MichaelEDWARDS</v>
      </c>
      <c r="B74" s="65">
        <v>44.0</v>
      </c>
      <c r="C74" s="41" t="s">
        <v>355</v>
      </c>
      <c r="D74" s="41" t="s">
        <v>354</v>
      </c>
      <c r="E74" s="65" t="s">
        <v>207</v>
      </c>
      <c r="F74" s="65" t="s">
        <v>479</v>
      </c>
      <c r="G74" s="41">
        <v>31.44</v>
      </c>
      <c r="H74" s="113">
        <v>45.44</v>
      </c>
      <c r="I74" s="107"/>
      <c r="J74" s="65" t="str">
        <f t="shared" si="7"/>
        <v>LiamNICOL</v>
      </c>
      <c r="K74" s="65"/>
      <c r="L74" s="41" t="s">
        <v>348</v>
      </c>
      <c r="M74" s="41" t="s">
        <v>347</v>
      </c>
      <c r="N74" s="65" t="s">
        <v>207</v>
      </c>
      <c r="O74" s="65" t="s">
        <v>444</v>
      </c>
      <c r="P74" s="41" t="s">
        <v>506</v>
      </c>
      <c r="Q74" s="113"/>
      <c r="R74" s="107"/>
      <c r="S74" s="109" t="str">
        <f t="shared" si="8"/>
        <v>RhettBOUMA</v>
      </c>
      <c r="T74" s="65">
        <v>40.0</v>
      </c>
      <c r="U74" s="109" t="s">
        <v>365</v>
      </c>
      <c r="V74" s="109" t="s">
        <v>364</v>
      </c>
      <c r="W74" s="109" t="s">
        <v>207</v>
      </c>
      <c r="X74" s="109" t="s">
        <v>468</v>
      </c>
      <c r="Y74" s="109">
        <v>2.96</v>
      </c>
      <c r="Z74" s="113">
        <v>58.2</v>
      </c>
      <c r="AA74" s="107"/>
      <c r="AB74" s="107"/>
      <c r="AC74" s="107"/>
    </row>
    <row r="75" ht="15.75" customHeight="1">
      <c r="A75" s="65" t="str">
        <f t="shared" si="6"/>
        <v>SpencerJORDAN</v>
      </c>
      <c r="B75" s="65">
        <v>45.0</v>
      </c>
      <c r="C75" s="41" t="s">
        <v>334</v>
      </c>
      <c r="D75" s="41" t="s">
        <v>333</v>
      </c>
      <c r="E75" s="65" t="s">
        <v>207</v>
      </c>
      <c r="F75" s="65" t="s">
        <v>501</v>
      </c>
      <c r="G75" s="41">
        <v>30.58</v>
      </c>
      <c r="H75" s="113">
        <v>42.71</v>
      </c>
      <c r="I75" s="107"/>
      <c r="J75" s="65" t="str">
        <f t="shared" si="7"/>
        <v>CharlieDOMARESKI</v>
      </c>
      <c r="K75" s="65"/>
      <c r="L75" s="41" t="s">
        <v>310</v>
      </c>
      <c r="M75" s="41" t="s">
        <v>113</v>
      </c>
      <c r="N75" s="65" t="s">
        <v>212</v>
      </c>
      <c r="O75" s="65" t="s">
        <v>444</v>
      </c>
      <c r="P75" s="41" t="s">
        <v>506</v>
      </c>
      <c r="Q75" s="113"/>
      <c r="R75" s="107"/>
      <c r="S75" s="109" t="str">
        <f t="shared" si="8"/>
        <v>PatrickWHITTINGTON</v>
      </c>
      <c r="T75" s="65"/>
      <c r="U75" s="109" t="s">
        <v>271</v>
      </c>
      <c r="V75" s="109" t="s">
        <v>418</v>
      </c>
      <c r="W75" s="109" t="s">
        <v>223</v>
      </c>
      <c r="X75" s="109" t="s">
        <v>460</v>
      </c>
      <c r="Y75" s="109">
        <v>0.0</v>
      </c>
      <c r="Z75" s="113"/>
      <c r="AA75" s="107"/>
      <c r="AB75" s="107"/>
      <c r="AC75" s="107"/>
    </row>
    <row r="76" ht="15.75" customHeight="1">
      <c r="A76" s="65" t="str">
        <f t="shared" si="6"/>
        <v>FinianSINGER-LOWRIE</v>
      </c>
      <c r="B76" s="65">
        <v>46.0</v>
      </c>
      <c r="C76" s="41" t="s">
        <v>369</v>
      </c>
      <c r="D76" s="41" t="s">
        <v>368</v>
      </c>
      <c r="E76" s="65" t="s">
        <v>207</v>
      </c>
      <c r="F76" s="65" t="s">
        <v>508</v>
      </c>
      <c r="G76" s="41">
        <v>30.22</v>
      </c>
      <c r="H76" s="113">
        <v>40.15</v>
      </c>
      <c r="I76" s="107"/>
      <c r="J76" s="65" t="str">
        <f t="shared" si="7"/>
        <v>JackHAWRYS</v>
      </c>
      <c r="K76" s="65"/>
      <c r="L76" s="41" t="s">
        <v>342</v>
      </c>
      <c r="M76" s="41" t="s">
        <v>282</v>
      </c>
      <c r="N76" s="65" t="s">
        <v>223</v>
      </c>
      <c r="O76" s="65" t="s">
        <v>444</v>
      </c>
      <c r="P76" s="41" t="s">
        <v>506</v>
      </c>
      <c r="Q76" s="113"/>
      <c r="R76" s="107"/>
      <c r="S76" s="109" t="str">
        <f t="shared" si="8"/>
        <v>TyREICHERT</v>
      </c>
      <c r="T76" s="65"/>
      <c r="U76" s="109" t="s">
        <v>336</v>
      </c>
      <c r="V76" s="109" t="s">
        <v>335</v>
      </c>
      <c r="W76" s="109" t="s">
        <v>223</v>
      </c>
      <c r="X76" s="109" t="s">
        <v>457</v>
      </c>
      <c r="Y76" s="109">
        <v>0.0</v>
      </c>
      <c r="Z76" s="113"/>
      <c r="AA76" s="107"/>
      <c r="AB76" s="107"/>
      <c r="AC76" s="107"/>
    </row>
    <row r="77" ht="15.75" customHeight="1">
      <c r="A77" s="65" t="str">
        <f t="shared" si="6"/>
        <v>JacobMARTIN</v>
      </c>
      <c r="B77" s="65">
        <v>47.0</v>
      </c>
      <c r="C77" s="41" t="s">
        <v>298</v>
      </c>
      <c r="D77" s="41" t="s">
        <v>297</v>
      </c>
      <c r="E77" s="65" t="s">
        <v>223</v>
      </c>
      <c r="F77" s="65" t="s">
        <v>457</v>
      </c>
      <c r="G77" s="41">
        <v>18.46</v>
      </c>
      <c r="H77" s="113">
        <v>37.74</v>
      </c>
      <c r="I77" s="107"/>
      <c r="J77" s="65" t="str">
        <f t="shared" si="7"/>
        <v>QuinnPATTON</v>
      </c>
      <c r="K77" s="65"/>
      <c r="L77" s="41" t="s">
        <v>509</v>
      </c>
      <c r="M77" s="41" t="s">
        <v>434</v>
      </c>
      <c r="N77" s="65" t="s">
        <v>212</v>
      </c>
      <c r="O77" s="65" t="s">
        <v>458</v>
      </c>
      <c r="P77" s="41" t="s">
        <v>506</v>
      </c>
      <c r="Q77" s="113"/>
      <c r="R77" s="107"/>
      <c r="S77" s="109" t="str">
        <f t="shared" si="8"/>
        <v>FinianSINGER-LOWRIE</v>
      </c>
      <c r="T77" s="65"/>
      <c r="U77" s="109" t="s">
        <v>369</v>
      </c>
      <c r="V77" s="109" t="s">
        <v>368</v>
      </c>
      <c r="W77" s="109" t="s">
        <v>207</v>
      </c>
      <c r="X77" s="109" t="s">
        <v>508</v>
      </c>
      <c r="Y77" s="109">
        <v>0.0</v>
      </c>
      <c r="Z77" s="107"/>
      <c r="AA77" s="107"/>
      <c r="AB77" s="107"/>
      <c r="AC77" s="107"/>
    </row>
    <row r="78" ht="15.75" customHeight="1">
      <c r="A78" s="65" t="str">
        <f t="shared" si="6"/>
        <v>OllieSMITH</v>
      </c>
      <c r="B78" s="65">
        <v>48.0</v>
      </c>
      <c r="C78" s="41" t="s">
        <v>86</v>
      </c>
      <c r="D78" s="41" t="s">
        <v>339</v>
      </c>
      <c r="E78" s="65" t="s">
        <v>207</v>
      </c>
      <c r="F78" s="65" t="s">
        <v>479</v>
      </c>
      <c r="G78" s="41" t="s">
        <v>506</v>
      </c>
      <c r="H78" s="113"/>
      <c r="I78" s="107"/>
      <c r="J78" s="65" t="str">
        <f t="shared" si="7"/>
        <v>ShawnMASON</v>
      </c>
      <c r="K78" s="65"/>
      <c r="L78" s="41" t="s">
        <v>492</v>
      </c>
      <c r="M78" s="41" t="s">
        <v>493</v>
      </c>
      <c r="N78" s="65" t="s">
        <v>212</v>
      </c>
      <c r="O78" s="65" t="s">
        <v>452</v>
      </c>
      <c r="P78" s="41" t="s">
        <v>506</v>
      </c>
      <c r="Q78" s="107"/>
      <c r="R78" s="107"/>
      <c r="S78" s="109" t="str">
        <f t="shared" si="8"/>
        <v>ZeninYOUCK</v>
      </c>
      <c r="T78" s="65"/>
      <c r="U78" s="109" t="s">
        <v>376</v>
      </c>
      <c r="V78" s="109" t="s">
        <v>375</v>
      </c>
      <c r="W78" s="109" t="s">
        <v>207</v>
      </c>
      <c r="X78" s="109" t="s">
        <v>508</v>
      </c>
      <c r="Y78" s="109">
        <v>0.0</v>
      </c>
      <c r="Z78" s="107"/>
      <c r="AA78" s="107"/>
      <c r="AB78" s="107"/>
      <c r="AC78" s="107"/>
    </row>
    <row r="79" ht="15.75" customHeight="1">
      <c r="A79" s="65" t="str">
        <f t="shared" si="6"/>
        <v>BoazCHIU</v>
      </c>
      <c r="B79" s="65">
        <v>48.0</v>
      </c>
      <c r="C79" s="106" t="s">
        <v>325</v>
      </c>
      <c r="D79" s="106" t="s">
        <v>324</v>
      </c>
      <c r="E79" s="116" t="s">
        <v>207</v>
      </c>
      <c r="F79" s="65" t="s">
        <v>468</v>
      </c>
      <c r="G79" s="41" t="s">
        <v>506</v>
      </c>
      <c r="H79" s="113"/>
      <c r="I79" s="107"/>
      <c r="J79" s="107"/>
      <c r="K79" s="108"/>
      <c r="L79" s="108"/>
      <c r="M79" s="108"/>
      <c r="N79" s="109"/>
      <c r="O79" s="107"/>
      <c r="P79" s="107"/>
      <c r="Q79" s="107"/>
      <c r="R79" s="107"/>
      <c r="S79" s="109" t="str">
        <f t="shared" si="8"/>
        <v>BenGOLD</v>
      </c>
      <c r="T79" s="65"/>
      <c r="U79" s="109" t="s">
        <v>510</v>
      </c>
      <c r="V79" s="109" t="s">
        <v>200</v>
      </c>
      <c r="W79" s="109" t="s">
        <v>207</v>
      </c>
      <c r="X79" s="109" t="s">
        <v>457</v>
      </c>
      <c r="Y79" s="109">
        <v>0.0</v>
      </c>
      <c r="Z79" s="107"/>
      <c r="AA79" s="107"/>
      <c r="AB79" s="107"/>
      <c r="AC79" s="107"/>
    </row>
    <row r="80" ht="15.75" customHeight="1">
      <c r="A80" s="65" t="str">
        <f t="shared" si="6"/>
        <v>RhettBOUMA</v>
      </c>
      <c r="B80" s="65">
        <v>48.0</v>
      </c>
      <c r="C80" s="106" t="s">
        <v>365</v>
      </c>
      <c r="D80" s="106" t="s">
        <v>364</v>
      </c>
      <c r="E80" s="116" t="s">
        <v>207</v>
      </c>
      <c r="F80" s="65" t="s">
        <v>468</v>
      </c>
      <c r="G80" s="41" t="s">
        <v>506</v>
      </c>
      <c r="H80" s="113"/>
      <c r="I80" s="107"/>
      <c r="J80" s="107"/>
      <c r="K80" s="108"/>
      <c r="L80" s="108"/>
      <c r="M80" s="108"/>
      <c r="N80" s="109"/>
      <c r="O80" s="107"/>
      <c r="P80" s="107"/>
      <c r="Q80" s="107"/>
      <c r="R80" s="107"/>
      <c r="S80" s="109" t="str">
        <f t="shared" si="8"/>
        <v>SaxonBERRY</v>
      </c>
      <c r="T80" s="65"/>
      <c r="U80" s="109" t="s">
        <v>503</v>
      </c>
      <c r="V80" s="109" t="s">
        <v>250</v>
      </c>
      <c r="W80" s="109" t="s">
        <v>207</v>
      </c>
      <c r="X80" s="109" t="s">
        <v>457</v>
      </c>
      <c r="Y80" s="109">
        <v>0.0</v>
      </c>
      <c r="Z80" s="107"/>
      <c r="AA80" s="107"/>
      <c r="AB80" s="107"/>
      <c r="AC80" s="107"/>
    </row>
    <row r="81" ht="15.75" customHeight="1">
      <c r="A81" s="65" t="str">
        <f t="shared" si="6"/>
        <v>ByronLAMBERT</v>
      </c>
      <c r="B81" s="65">
        <v>48.0</v>
      </c>
      <c r="C81" s="106" t="s">
        <v>498</v>
      </c>
      <c r="D81" s="106" t="s">
        <v>241</v>
      </c>
      <c r="E81" s="116" t="s">
        <v>207</v>
      </c>
      <c r="F81" s="65" t="s">
        <v>468</v>
      </c>
      <c r="G81" s="41" t="s">
        <v>506</v>
      </c>
      <c r="H81" s="107"/>
      <c r="I81" s="107"/>
      <c r="J81" s="107"/>
      <c r="K81" s="108"/>
      <c r="L81" s="108"/>
      <c r="M81" s="108"/>
      <c r="N81" s="109"/>
      <c r="O81" s="107"/>
      <c r="P81" s="107"/>
      <c r="Q81" s="107"/>
      <c r="R81" s="107"/>
      <c r="S81" s="109" t="str">
        <f t="shared" si="8"/>
        <v>IsaacFRIESEN</v>
      </c>
      <c r="T81" s="65"/>
      <c r="U81" s="109" t="s">
        <v>356</v>
      </c>
      <c r="V81" s="109" t="s">
        <v>363</v>
      </c>
      <c r="W81" s="109" t="s">
        <v>207</v>
      </c>
      <c r="X81" s="109" t="s">
        <v>457</v>
      </c>
      <c r="Y81" s="109">
        <v>0.0</v>
      </c>
      <c r="Z81" s="107"/>
      <c r="AA81" s="107"/>
      <c r="AB81" s="107"/>
      <c r="AC81" s="107"/>
    </row>
    <row r="82" ht="15.75" customHeight="1">
      <c r="A82" s="65" t="str">
        <f t="shared" si="6"/>
        <v>KhrystianCATLIN</v>
      </c>
      <c r="B82" s="65">
        <v>48.0</v>
      </c>
      <c r="C82" s="106" t="s">
        <v>511</v>
      </c>
      <c r="D82" s="106" t="s">
        <v>268</v>
      </c>
      <c r="E82" s="116" t="s">
        <v>207</v>
      </c>
      <c r="F82" s="65" t="s">
        <v>445</v>
      </c>
      <c r="G82" s="41" t="s">
        <v>506</v>
      </c>
      <c r="H82" s="107"/>
      <c r="I82" s="107"/>
      <c r="J82" s="107"/>
      <c r="K82" s="108"/>
      <c r="L82" s="108"/>
      <c r="M82" s="108"/>
      <c r="N82" s="109"/>
      <c r="O82" s="107"/>
      <c r="P82" s="107"/>
      <c r="Q82" s="107"/>
      <c r="R82" s="107"/>
      <c r="S82" s="109" t="str">
        <f t="shared" si="8"/>
        <v>BoazCHIU</v>
      </c>
      <c r="T82" s="65"/>
      <c r="U82" s="109" t="s">
        <v>325</v>
      </c>
      <c r="V82" s="109" t="s">
        <v>324</v>
      </c>
      <c r="W82" s="109" t="s">
        <v>207</v>
      </c>
      <c r="X82" s="109" t="s">
        <v>468</v>
      </c>
      <c r="Y82" s="109">
        <v>0.0</v>
      </c>
      <c r="Z82" s="107"/>
      <c r="AA82" s="107"/>
      <c r="AB82" s="107"/>
      <c r="AC82" s="107"/>
    </row>
    <row r="83" ht="15.75" customHeight="1">
      <c r="A83" s="65" t="str">
        <f t="shared" si="6"/>
        <v>ZeninYOUCK</v>
      </c>
      <c r="B83" s="65">
        <v>48.0</v>
      </c>
      <c r="C83" s="106" t="s">
        <v>376</v>
      </c>
      <c r="D83" s="106" t="s">
        <v>375</v>
      </c>
      <c r="E83" s="116" t="s">
        <v>207</v>
      </c>
      <c r="F83" s="65" t="s">
        <v>508</v>
      </c>
      <c r="G83" s="41" t="s">
        <v>512</v>
      </c>
      <c r="H83" s="107"/>
      <c r="I83" s="107"/>
      <c r="J83" s="107"/>
      <c r="K83" s="108"/>
      <c r="L83" s="108"/>
      <c r="M83" s="108"/>
      <c r="N83" s="109"/>
      <c r="O83" s="107"/>
      <c r="P83" s="107"/>
      <c r="Q83" s="107"/>
      <c r="R83" s="107"/>
      <c r="S83" s="109" t="str">
        <f t="shared" si="8"/>
        <v>ArmaaASRAR HAGHIGHI</v>
      </c>
      <c r="T83" s="65"/>
      <c r="U83" s="109" t="s">
        <v>267</v>
      </c>
      <c r="V83" s="109" t="s">
        <v>513</v>
      </c>
      <c r="W83" s="109" t="s">
        <v>207</v>
      </c>
      <c r="X83" s="109" t="s">
        <v>457</v>
      </c>
      <c r="Y83" s="109">
        <v>0.0</v>
      </c>
      <c r="Z83" s="107"/>
      <c r="AA83" s="107"/>
      <c r="AB83" s="107"/>
      <c r="AC83" s="107"/>
    </row>
    <row r="84" ht="15.75" customHeight="1">
      <c r="A84" s="65" t="str">
        <f t="shared" si="6"/>
        <v>EvanHYDE</v>
      </c>
      <c r="B84" s="65">
        <v>48.0</v>
      </c>
      <c r="C84" s="106" t="s">
        <v>415</v>
      </c>
      <c r="D84" s="106" t="s">
        <v>230</v>
      </c>
      <c r="E84" s="116" t="s">
        <v>207</v>
      </c>
      <c r="F84" s="65" t="s">
        <v>479</v>
      </c>
      <c r="G84" s="41" t="s">
        <v>512</v>
      </c>
      <c r="H84" s="107"/>
      <c r="I84" s="107"/>
      <c r="J84" s="107"/>
      <c r="K84" s="108"/>
      <c r="L84" s="108"/>
      <c r="M84" s="108"/>
      <c r="N84" s="109"/>
      <c r="O84" s="107"/>
      <c r="P84" s="107"/>
      <c r="Q84" s="107"/>
      <c r="R84" s="107"/>
      <c r="S84" s="109" t="str">
        <f t="shared" si="8"/>
        <v>AlexanderLUCA</v>
      </c>
      <c r="T84" s="65"/>
      <c r="U84" s="109" t="s">
        <v>483</v>
      </c>
      <c r="V84" s="109" t="s">
        <v>412</v>
      </c>
      <c r="W84" s="109" t="s">
        <v>196</v>
      </c>
      <c r="X84" s="109" t="s">
        <v>456</v>
      </c>
      <c r="Y84" s="109">
        <v>0.0</v>
      </c>
      <c r="Z84" s="107"/>
      <c r="AA84" s="107"/>
      <c r="AB84" s="107"/>
      <c r="AC84" s="107"/>
    </row>
    <row r="85" ht="15.75" customHeight="1">
      <c r="A85" s="107"/>
      <c r="B85" s="108"/>
      <c r="C85" s="108"/>
      <c r="D85" s="108"/>
      <c r="E85" s="109"/>
      <c r="F85" s="107"/>
      <c r="G85" s="107"/>
      <c r="H85" s="113">
        <f>sum(H31:H84)</f>
        <v>10242.11</v>
      </c>
      <c r="I85" s="107"/>
      <c r="J85" s="107"/>
      <c r="K85" s="108"/>
      <c r="L85" s="108"/>
      <c r="M85" s="108"/>
      <c r="N85" s="109"/>
      <c r="O85" s="107"/>
      <c r="P85" s="107"/>
      <c r="Q85" s="113">
        <f>sum(Q31:Q84)</f>
        <v>10027.73</v>
      </c>
      <c r="R85" s="107"/>
      <c r="S85" s="107"/>
      <c r="T85" s="107"/>
      <c r="U85" s="109"/>
      <c r="V85" s="109"/>
      <c r="W85" s="109"/>
      <c r="X85" s="109"/>
      <c r="Y85" s="109">
        <f t="shared" ref="Y85:Z85" si="9">SUM(Y35:Y84)</f>
        <v>1563</v>
      </c>
      <c r="Z85" s="109">
        <f t="shared" si="9"/>
        <v>9921.6</v>
      </c>
      <c r="AA85" s="107"/>
      <c r="AB85" s="107"/>
      <c r="AC85" s="107"/>
    </row>
    <row r="86" ht="15.75" customHeight="1">
      <c r="A86" s="107"/>
      <c r="B86" s="108"/>
      <c r="C86" s="108"/>
      <c r="D86" s="108"/>
      <c r="E86" s="109"/>
      <c r="F86" s="107"/>
      <c r="G86" s="107"/>
      <c r="H86" s="107"/>
      <c r="I86" s="107"/>
      <c r="J86" s="107"/>
      <c r="K86" s="108"/>
      <c r="L86" s="108"/>
      <c r="M86" s="108"/>
      <c r="N86" s="109"/>
      <c r="O86" s="107"/>
      <c r="P86" s="107"/>
      <c r="Q86" s="107"/>
      <c r="R86" s="107"/>
      <c r="S86" s="107"/>
      <c r="T86" s="107"/>
      <c r="U86" s="109"/>
      <c r="V86" s="109"/>
      <c r="W86" s="109"/>
      <c r="X86" s="109"/>
      <c r="Y86" s="109"/>
      <c r="Z86" s="107"/>
      <c r="AA86" s="107"/>
      <c r="AB86" s="107"/>
      <c r="AC86" s="107"/>
    </row>
    <row r="87" ht="15.75" customHeight="1">
      <c r="A87" s="107"/>
      <c r="B87" s="108" t="s">
        <v>441</v>
      </c>
      <c r="C87" s="108" t="s">
        <v>514</v>
      </c>
      <c r="D87" s="108" t="s">
        <v>443</v>
      </c>
      <c r="E87" s="109"/>
      <c r="F87" s="107"/>
      <c r="G87" s="107"/>
      <c r="H87" s="107"/>
      <c r="I87" s="107"/>
      <c r="J87" s="107"/>
      <c r="K87" s="108" t="s">
        <v>444</v>
      </c>
      <c r="L87" s="108" t="s">
        <v>514</v>
      </c>
      <c r="M87" s="108" t="s">
        <v>443</v>
      </c>
      <c r="N87" s="109"/>
      <c r="O87" s="107"/>
      <c r="P87" s="107"/>
      <c r="Q87" s="107"/>
      <c r="R87" s="107"/>
      <c r="T87" s="108" t="s">
        <v>445</v>
      </c>
      <c r="U87" s="108" t="s">
        <v>514</v>
      </c>
      <c r="V87" s="108" t="s">
        <v>443</v>
      </c>
      <c r="W87" s="109"/>
      <c r="X87" s="109"/>
      <c r="Y87" s="109"/>
      <c r="Z87" s="107"/>
      <c r="AA87" s="107"/>
      <c r="AB87" s="107"/>
      <c r="AC87" s="107"/>
    </row>
    <row r="88" ht="15.75" customHeight="1">
      <c r="A88" s="117"/>
      <c r="B88" s="117"/>
      <c r="C88" s="117"/>
      <c r="D88" s="117"/>
      <c r="E88" s="117"/>
      <c r="F88" s="117"/>
      <c r="G88" s="117"/>
      <c r="H88" s="109"/>
      <c r="I88" s="109"/>
      <c r="J88" s="117"/>
      <c r="K88" s="117"/>
      <c r="L88" s="117"/>
      <c r="M88" s="117"/>
      <c r="N88" s="117"/>
      <c r="O88" s="117"/>
      <c r="P88" s="117"/>
      <c r="Q88" s="109"/>
      <c r="R88" s="109"/>
      <c r="S88" s="109"/>
      <c r="T88" s="109"/>
      <c r="U88" s="109"/>
      <c r="V88" s="109"/>
      <c r="W88" s="109"/>
      <c r="X88" s="109"/>
      <c r="Y88" s="109"/>
      <c r="Z88" s="107"/>
      <c r="AA88" s="109"/>
      <c r="AB88" s="109"/>
      <c r="AC88" s="109"/>
    </row>
    <row r="89" ht="15.75" customHeight="1">
      <c r="A89" s="110" t="s">
        <v>0</v>
      </c>
      <c r="B89" s="110" t="s">
        <v>446</v>
      </c>
      <c r="C89" s="110" t="s">
        <v>447</v>
      </c>
      <c r="D89" s="110" t="s">
        <v>448</v>
      </c>
      <c r="E89" s="110" t="s">
        <v>5</v>
      </c>
      <c r="F89" s="110" t="s">
        <v>449</v>
      </c>
      <c r="G89" s="111" t="s">
        <v>450</v>
      </c>
      <c r="H89" s="111" t="s">
        <v>451</v>
      </c>
      <c r="I89" s="118"/>
      <c r="J89" s="110" t="s">
        <v>0</v>
      </c>
      <c r="K89" s="110" t="s">
        <v>446</v>
      </c>
      <c r="L89" s="110" t="s">
        <v>447</v>
      </c>
      <c r="M89" s="110" t="s">
        <v>448</v>
      </c>
      <c r="N89" s="110" t="s">
        <v>5</v>
      </c>
      <c r="O89" s="110" t="s">
        <v>449</v>
      </c>
      <c r="P89" s="111" t="s">
        <v>450</v>
      </c>
      <c r="Q89" s="111" t="s">
        <v>451</v>
      </c>
      <c r="R89" s="119"/>
      <c r="S89" s="110" t="s">
        <v>0</v>
      </c>
      <c r="T89" s="110" t="s">
        <v>446</v>
      </c>
      <c r="U89" s="110" t="s">
        <v>447</v>
      </c>
      <c r="V89" s="110" t="s">
        <v>448</v>
      </c>
      <c r="W89" s="110" t="s">
        <v>5</v>
      </c>
      <c r="X89" s="110" t="s">
        <v>449</v>
      </c>
      <c r="Y89" s="111" t="s">
        <v>450</v>
      </c>
      <c r="Z89" s="111" t="s">
        <v>451</v>
      </c>
      <c r="AA89" s="119"/>
      <c r="AB89" s="119"/>
      <c r="AC89" s="119"/>
    </row>
    <row r="90" ht="15.75" customHeight="1">
      <c r="A90" s="113" t="str">
        <f t="shared" ref="A90:A115" si="10">concatenate(D90,C90)</f>
        <v>KristinHOIVIK</v>
      </c>
      <c r="B90" s="113">
        <v>1.0</v>
      </c>
      <c r="C90" s="120" t="s">
        <v>515</v>
      </c>
      <c r="D90" s="120" t="s">
        <v>56</v>
      </c>
      <c r="E90" s="120" t="s">
        <v>50</v>
      </c>
      <c r="G90" s="113">
        <v>90.2</v>
      </c>
      <c r="H90" s="113">
        <v>650.0</v>
      </c>
      <c r="J90" s="109" t="str">
        <f t="shared" ref="J90:J114" si="11">concatenate(M90,L90)</f>
        <v>EmmaHORN</v>
      </c>
      <c r="K90" s="109">
        <v>1.0</v>
      </c>
      <c r="L90" s="106" t="s">
        <v>516</v>
      </c>
      <c r="M90" s="106" t="s">
        <v>54</v>
      </c>
      <c r="N90" s="106" t="s">
        <v>50</v>
      </c>
      <c r="O90" s="106" t="s">
        <v>463</v>
      </c>
      <c r="P90" s="106">
        <v>78.4</v>
      </c>
      <c r="Q90" s="113">
        <v>650.0</v>
      </c>
      <c r="R90" s="106"/>
      <c r="S90" s="109" t="str">
        <f t="shared" ref="S90:S120" si="12">concatenate(V90,U90)</f>
        <v>EllaGARROD</v>
      </c>
      <c r="T90" s="106">
        <v>1.0</v>
      </c>
      <c r="U90" s="109" t="s">
        <v>469</v>
      </c>
      <c r="V90" s="109" t="s">
        <v>51</v>
      </c>
      <c r="W90" s="109" t="s">
        <v>46</v>
      </c>
      <c r="X90" s="109" t="s">
        <v>445</v>
      </c>
      <c r="Y90" s="109">
        <v>34.5</v>
      </c>
      <c r="Z90" s="114">
        <v>650.0</v>
      </c>
      <c r="AA90" s="106"/>
      <c r="AB90" s="106"/>
      <c r="AC90" s="106"/>
    </row>
    <row r="91" ht="15.75" customHeight="1">
      <c r="A91" s="113" t="str">
        <f t="shared" si="10"/>
        <v>EmmaHORN</v>
      </c>
      <c r="B91" s="113">
        <v>2.0</v>
      </c>
      <c r="C91" s="120" t="s">
        <v>516</v>
      </c>
      <c r="D91" s="120" t="s">
        <v>54</v>
      </c>
      <c r="E91" s="120" t="s">
        <v>50</v>
      </c>
      <c r="G91" s="113">
        <v>69.0</v>
      </c>
      <c r="H91" s="113">
        <v>598.0</v>
      </c>
      <c r="J91" s="109" t="str">
        <f t="shared" si="11"/>
        <v>MaloryWAGNER</v>
      </c>
      <c r="K91" s="109">
        <v>2.0</v>
      </c>
      <c r="L91" s="106" t="s">
        <v>63</v>
      </c>
      <c r="M91" s="106" t="s">
        <v>62</v>
      </c>
      <c r="N91" s="106" t="s">
        <v>50</v>
      </c>
      <c r="O91" s="106" t="s">
        <v>472</v>
      </c>
      <c r="P91" s="106">
        <v>58.8</v>
      </c>
      <c r="Q91" s="113">
        <v>598.0</v>
      </c>
      <c r="R91" s="106"/>
      <c r="S91" s="109" t="str">
        <f t="shared" si="12"/>
        <v>TeaganMAC CON</v>
      </c>
      <c r="T91" s="106">
        <v>2.0</v>
      </c>
      <c r="U91" s="109" t="s">
        <v>517</v>
      </c>
      <c r="V91" s="109" t="s">
        <v>92</v>
      </c>
      <c r="W91" s="109" t="s">
        <v>50</v>
      </c>
      <c r="X91" s="109" t="s">
        <v>518</v>
      </c>
      <c r="Y91" s="109">
        <v>32.3</v>
      </c>
      <c r="Z91" s="114">
        <v>598.0</v>
      </c>
      <c r="AA91" s="106"/>
      <c r="AB91" s="106"/>
      <c r="AC91" s="106"/>
    </row>
    <row r="92" ht="15.75" customHeight="1">
      <c r="A92" s="113" t="str">
        <f t="shared" si="10"/>
        <v>JuliaBALCHEN</v>
      </c>
      <c r="B92" s="113">
        <v>3.0</v>
      </c>
      <c r="C92" s="120" t="s">
        <v>116</v>
      </c>
      <c r="D92" s="120" t="s">
        <v>115</v>
      </c>
      <c r="E92" s="120" t="s">
        <v>50</v>
      </c>
      <c r="G92" s="113">
        <v>63.8</v>
      </c>
      <c r="H92" s="113">
        <v>550.16</v>
      </c>
      <c r="J92" s="109" t="str">
        <f t="shared" si="11"/>
        <v>EmelieMCCAUGHEY</v>
      </c>
      <c r="K92" s="109">
        <v>3.0</v>
      </c>
      <c r="L92" s="106" t="s">
        <v>78</v>
      </c>
      <c r="M92" s="106" t="s">
        <v>77</v>
      </c>
      <c r="N92" s="106" t="s">
        <v>50</v>
      </c>
      <c r="O92" s="106" t="s">
        <v>458</v>
      </c>
      <c r="P92" s="106">
        <v>57.6</v>
      </c>
      <c r="Q92" s="113">
        <v>550.16</v>
      </c>
      <c r="R92" s="106"/>
      <c r="S92" s="109" t="str">
        <f t="shared" si="12"/>
        <v>ElizaBELL</v>
      </c>
      <c r="T92" s="106">
        <v>3.0</v>
      </c>
      <c r="U92" s="109" t="s">
        <v>519</v>
      </c>
      <c r="V92" s="109" t="s">
        <v>59</v>
      </c>
      <c r="W92" s="109" t="s">
        <v>50</v>
      </c>
      <c r="X92" s="109" t="s">
        <v>518</v>
      </c>
      <c r="Y92" s="109">
        <v>30.9</v>
      </c>
      <c r="Z92" s="114">
        <v>550.16</v>
      </c>
      <c r="AA92" s="106"/>
      <c r="AB92" s="106"/>
      <c r="AC92" s="106"/>
    </row>
    <row r="93" ht="15.75" customHeight="1">
      <c r="A93" s="113" t="str">
        <f t="shared" si="10"/>
        <v>PoppyCLEMENSON</v>
      </c>
      <c r="B93" s="113">
        <v>4.0</v>
      </c>
      <c r="C93" s="120" t="s">
        <v>102</v>
      </c>
      <c r="D93" s="120" t="s">
        <v>101</v>
      </c>
      <c r="E93" s="120" t="s">
        <v>70</v>
      </c>
      <c r="G93" s="113">
        <v>62.2</v>
      </c>
      <c r="H93" s="113">
        <v>506.15</v>
      </c>
      <c r="J93" s="109" t="str">
        <f t="shared" si="11"/>
        <v>MikkaSIMONSEN</v>
      </c>
      <c r="K93" s="109">
        <v>4.0</v>
      </c>
      <c r="L93" s="106" t="s">
        <v>75</v>
      </c>
      <c r="M93" s="106" t="s">
        <v>74</v>
      </c>
      <c r="N93" s="106" t="s">
        <v>50</v>
      </c>
      <c r="O93" s="106" t="s">
        <v>463</v>
      </c>
      <c r="P93" s="106">
        <v>43.2</v>
      </c>
      <c r="Q93" s="113">
        <v>506.15</v>
      </c>
      <c r="R93" s="106"/>
      <c r="S93" s="109" t="str">
        <f t="shared" si="12"/>
        <v>MaggieSUTHERLAND</v>
      </c>
      <c r="T93" s="106">
        <v>4.0</v>
      </c>
      <c r="U93" s="109" t="s">
        <v>72</v>
      </c>
      <c r="V93" s="109" t="s">
        <v>71</v>
      </c>
      <c r="W93" s="109" t="s">
        <v>50</v>
      </c>
      <c r="X93" s="109" t="s">
        <v>444</v>
      </c>
      <c r="Y93" s="109">
        <v>29.9</v>
      </c>
      <c r="Z93" s="114">
        <v>506.1472</v>
      </c>
      <c r="AA93" s="106"/>
      <c r="AB93" s="106"/>
      <c r="AC93" s="106"/>
    </row>
    <row r="94" ht="15.75" customHeight="1">
      <c r="A94" s="113" t="str">
        <f t="shared" si="10"/>
        <v>IndraBROWN</v>
      </c>
      <c r="B94" s="113">
        <v>5.0</v>
      </c>
      <c r="C94" s="120" t="s">
        <v>68</v>
      </c>
      <c r="D94" s="120" t="s">
        <v>67</v>
      </c>
      <c r="E94" s="120" t="s">
        <v>70</v>
      </c>
      <c r="G94" s="113">
        <v>54.8</v>
      </c>
      <c r="H94" s="113">
        <v>465.66</v>
      </c>
      <c r="J94" s="109" t="str">
        <f t="shared" si="11"/>
        <v>AnnikaROBERTS</v>
      </c>
      <c r="K94" s="109">
        <v>5.0</v>
      </c>
      <c r="L94" s="106" t="s">
        <v>474</v>
      </c>
      <c r="M94" s="106" t="s">
        <v>103</v>
      </c>
      <c r="N94" s="106" t="s">
        <v>50</v>
      </c>
      <c r="O94" s="106" t="s">
        <v>441</v>
      </c>
      <c r="P94" s="106">
        <v>40.0</v>
      </c>
      <c r="Q94" s="113">
        <v>465.66</v>
      </c>
      <c r="R94" s="106"/>
      <c r="S94" s="109" t="str">
        <f t="shared" si="12"/>
        <v>EvaTROTTIER</v>
      </c>
      <c r="T94" s="106">
        <v>5.0</v>
      </c>
      <c r="U94" s="109" t="s">
        <v>89</v>
      </c>
      <c r="V94" s="109" t="s">
        <v>88</v>
      </c>
      <c r="W94" s="109" t="s">
        <v>50</v>
      </c>
      <c r="X94" s="109" t="s">
        <v>444</v>
      </c>
      <c r="Y94" s="109">
        <v>29.0</v>
      </c>
      <c r="Z94" s="114">
        <v>465.655424</v>
      </c>
      <c r="AA94" s="106"/>
      <c r="AB94" s="106"/>
      <c r="AC94" s="106"/>
    </row>
    <row r="95" ht="15.75" customHeight="1">
      <c r="A95" s="113" t="str">
        <f t="shared" si="10"/>
        <v>RileyPRENTICE</v>
      </c>
      <c r="B95" s="113">
        <v>6.0</v>
      </c>
      <c r="C95" s="120" t="s">
        <v>132</v>
      </c>
      <c r="D95" s="120" t="s">
        <v>131</v>
      </c>
      <c r="E95" s="120" t="s">
        <v>50</v>
      </c>
      <c r="G95" s="113">
        <v>52.6</v>
      </c>
      <c r="H95" s="113">
        <v>428.4</v>
      </c>
      <c r="J95" s="109" t="str">
        <f t="shared" si="11"/>
        <v>EmmaSCHOLEFIELD</v>
      </c>
      <c r="K95" s="109">
        <v>6.0</v>
      </c>
      <c r="L95" s="106" t="s">
        <v>107</v>
      </c>
      <c r="M95" s="106" t="s">
        <v>54</v>
      </c>
      <c r="N95" s="106" t="s">
        <v>46</v>
      </c>
      <c r="O95" s="106" t="s">
        <v>458</v>
      </c>
      <c r="P95" s="106">
        <v>39.8</v>
      </c>
      <c r="Q95" s="113">
        <v>428.4</v>
      </c>
      <c r="R95" s="106"/>
      <c r="S95" s="109" t="str">
        <f t="shared" si="12"/>
        <v>MaloryWAGNER</v>
      </c>
      <c r="T95" s="106">
        <v>6.0</v>
      </c>
      <c r="U95" s="109" t="s">
        <v>63</v>
      </c>
      <c r="V95" s="109" t="s">
        <v>62</v>
      </c>
      <c r="W95" s="109" t="s">
        <v>50</v>
      </c>
      <c r="X95" s="109" t="s">
        <v>472</v>
      </c>
      <c r="Y95" s="109">
        <v>26.8</v>
      </c>
      <c r="Z95" s="114">
        <v>428.40299008</v>
      </c>
      <c r="AA95" s="106"/>
      <c r="AB95" s="106"/>
      <c r="AC95" s="106"/>
    </row>
    <row r="96" ht="15.75" customHeight="1">
      <c r="A96" s="113" t="str">
        <f t="shared" si="10"/>
        <v>LottieKING</v>
      </c>
      <c r="B96" s="113">
        <v>7.0</v>
      </c>
      <c r="C96" s="120" t="s">
        <v>84</v>
      </c>
      <c r="D96" s="120" t="s">
        <v>83</v>
      </c>
      <c r="E96" s="120" t="s">
        <v>70</v>
      </c>
      <c r="G96" s="113">
        <v>50.2</v>
      </c>
      <c r="H96" s="113">
        <v>394.13</v>
      </c>
      <c r="J96" s="109" t="str">
        <f t="shared" si="11"/>
        <v>NyahSHOPLAND</v>
      </c>
      <c r="K96" s="109">
        <v>7.0</v>
      </c>
      <c r="L96" s="106" t="s">
        <v>81</v>
      </c>
      <c r="M96" s="106" t="s">
        <v>80</v>
      </c>
      <c r="N96" s="106" t="s">
        <v>70</v>
      </c>
      <c r="O96" s="106" t="s">
        <v>444</v>
      </c>
      <c r="P96" s="106">
        <v>39.0</v>
      </c>
      <c r="Q96" s="113">
        <v>394.13</v>
      </c>
      <c r="R96" s="106"/>
      <c r="S96" s="109" t="str">
        <f t="shared" si="12"/>
        <v>PoppyCLEMENSON</v>
      </c>
      <c r="T96" s="106">
        <v>7.0</v>
      </c>
      <c r="U96" s="109" t="s">
        <v>102</v>
      </c>
      <c r="V96" s="109" t="s">
        <v>101</v>
      </c>
      <c r="W96" s="109" t="s">
        <v>70</v>
      </c>
      <c r="X96" s="109" t="s">
        <v>518</v>
      </c>
      <c r="Y96" s="109">
        <v>26.1</v>
      </c>
      <c r="Z96" s="114">
        <v>394.1307508736</v>
      </c>
      <c r="AA96" s="106"/>
      <c r="AB96" s="106"/>
      <c r="AC96" s="106"/>
    </row>
    <row r="97" ht="15.75" customHeight="1">
      <c r="A97" s="113" t="str">
        <f t="shared" si="10"/>
        <v>MaggieSUTHERLAND</v>
      </c>
      <c r="B97" s="113">
        <v>8.0</v>
      </c>
      <c r="C97" s="120" t="s">
        <v>72</v>
      </c>
      <c r="D97" s="120" t="s">
        <v>71</v>
      </c>
      <c r="E97" s="120" t="s">
        <v>50</v>
      </c>
      <c r="G97" s="113">
        <v>49.8</v>
      </c>
      <c r="H97" s="113">
        <v>362.6</v>
      </c>
      <c r="J97" s="109" t="str">
        <f t="shared" si="11"/>
        <v>MayaSMITH</v>
      </c>
      <c r="K97" s="109">
        <v>8.0</v>
      </c>
      <c r="L97" s="106" t="s">
        <v>86</v>
      </c>
      <c r="M97" s="106" t="s">
        <v>85</v>
      </c>
      <c r="N97" s="106" t="s">
        <v>50</v>
      </c>
      <c r="O97" s="106" t="s">
        <v>452</v>
      </c>
      <c r="P97" s="106">
        <v>35.4</v>
      </c>
      <c r="Q97" s="113">
        <v>362.6</v>
      </c>
      <c r="R97" s="106"/>
      <c r="S97" s="109" t="str">
        <f t="shared" si="12"/>
        <v>LexyBANNISTER</v>
      </c>
      <c r="T97" s="106">
        <v>8.0</v>
      </c>
      <c r="U97" s="109" t="s">
        <v>520</v>
      </c>
      <c r="V97" s="109" t="s">
        <v>105</v>
      </c>
      <c r="W97" s="109" t="s">
        <v>46</v>
      </c>
      <c r="X97" s="109" t="s">
        <v>518</v>
      </c>
      <c r="Y97" s="109">
        <v>25.8</v>
      </c>
      <c r="Z97" s="114">
        <v>362.60029080371197</v>
      </c>
      <c r="AA97" s="106"/>
      <c r="AB97" s="106"/>
      <c r="AC97" s="106"/>
    </row>
    <row r="98" ht="15.75" customHeight="1">
      <c r="A98" s="113" t="str">
        <f t="shared" si="10"/>
        <v>EvaTROTTIER</v>
      </c>
      <c r="B98" s="113">
        <v>9.0</v>
      </c>
      <c r="C98" s="120" t="s">
        <v>89</v>
      </c>
      <c r="D98" s="120" t="s">
        <v>88</v>
      </c>
      <c r="E98" s="120" t="s">
        <v>50</v>
      </c>
      <c r="G98" s="113">
        <v>46.0</v>
      </c>
      <c r="H98" s="113">
        <v>333.59</v>
      </c>
      <c r="J98" s="109" t="str">
        <f t="shared" si="11"/>
        <v>MirandaHELVOIGT</v>
      </c>
      <c r="K98" s="109">
        <v>1.0</v>
      </c>
      <c r="L98" s="106" t="s">
        <v>110</v>
      </c>
      <c r="M98" s="106" t="s">
        <v>109</v>
      </c>
      <c r="N98" s="106" t="s">
        <v>50</v>
      </c>
      <c r="O98" s="106" t="s">
        <v>452</v>
      </c>
      <c r="P98" s="106">
        <v>33.8</v>
      </c>
      <c r="Q98" s="113">
        <v>333.59</v>
      </c>
      <c r="R98" s="106"/>
      <c r="S98" s="109" t="str">
        <f t="shared" si="12"/>
        <v>MikkaSIMONSEN</v>
      </c>
      <c r="T98" s="106">
        <v>9.0</v>
      </c>
      <c r="U98" s="106" t="s">
        <v>75</v>
      </c>
      <c r="V98" s="106" t="s">
        <v>74</v>
      </c>
      <c r="W98" s="106" t="s">
        <v>50</v>
      </c>
      <c r="X98" s="106" t="s">
        <v>518</v>
      </c>
      <c r="Y98" s="106">
        <v>21.5</v>
      </c>
      <c r="Z98" s="121">
        <v>333.592267539415</v>
      </c>
      <c r="AA98" s="106"/>
      <c r="AB98" s="106"/>
      <c r="AC98" s="106"/>
    </row>
    <row r="99" ht="15.75" customHeight="1">
      <c r="A99" s="113" t="str">
        <f t="shared" si="10"/>
        <v>NyahSHOPLAND</v>
      </c>
      <c r="B99" s="113">
        <v>10.0</v>
      </c>
      <c r="C99" s="120" t="s">
        <v>81</v>
      </c>
      <c r="D99" s="120" t="s">
        <v>80</v>
      </c>
      <c r="E99" s="120" t="s">
        <v>70</v>
      </c>
      <c r="G99" s="113">
        <v>45.2</v>
      </c>
      <c r="H99" s="113">
        <v>306.9</v>
      </c>
      <c r="J99" s="109" t="str">
        <f t="shared" si="11"/>
        <v>MeghanCALDER</v>
      </c>
      <c r="K99" s="109">
        <v>2.0</v>
      </c>
      <c r="L99" s="106" t="s">
        <v>91</v>
      </c>
      <c r="M99" s="106" t="s">
        <v>90</v>
      </c>
      <c r="N99" s="106" t="s">
        <v>70</v>
      </c>
      <c r="O99" s="106" t="s">
        <v>472</v>
      </c>
      <c r="P99" s="106">
        <v>33.4</v>
      </c>
      <c r="Q99" s="113">
        <v>306.9</v>
      </c>
      <c r="R99" s="106"/>
      <c r="S99" s="109" t="str">
        <f t="shared" si="12"/>
        <v>FrancescaFARCAU</v>
      </c>
      <c r="T99" s="106">
        <v>10.0</v>
      </c>
      <c r="U99" s="109" t="s">
        <v>128</v>
      </c>
      <c r="V99" s="109" t="s">
        <v>127</v>
      </c>
      <c r="W99" s="109" t="s">
        <v>70</v>
      </c>
      <c r="X99" s="109" t="s">
        <v>69</v>
      </c>
      <c r="Y99" s="109">
        <v>20.9</v>
      </c>
      <c r="Z99" s="114">
        <v>306.9048861362618</v>
      </c>
      <c r="AA99" s="106"/>
      <c r="AB99" s="106"/>
      <c r="AC99" s="106"/>
    </row>
    <row r="100" ht="15.75" customHeight="1">
      <c r="A100" s="113" t="str">
        <f t="shared" si="10"/>
        <v>MaloryWAGNER</v>
      </c>
      <c r="B100" s="113">
        <v>11.0</v>
      </c>
      <c r="C100" s="120" t="s">
        <v>63</v>
      </c>
      <c r="D100" s="120" t="s">
        <v>62</v>
      </c>
      <c r="E100" s="120" t="s">
        <v>50</v>
      </c>
      <c r="G100" s="113">
        <v>44.8</v>
      </c>
      <c r="H100" s="113">
        <v>282.35</v>
      </c>
      <c r="J100" s="109" t="str">
        <f t="shared" si="11"/>
        <v>SageBOOTH</v>
      </c>
      <c r="K100" s="109">
        <v>3.0</v>
      </c>
      <c r="L100" s="106" t="s">
        <v>100</v>
      </c>
      <c r="M100" s="106" t="s">
        <v>99</v>
      </c>
      <c r="N100" s="106" t="s">
        <v>70</v>
      </c>
      <c r="O100" s="106" t="s">
        <v>463</v>
      </c>
      <c r="P100" s="106">
        <v>33.2</v>
      </c>
      <c r="Q100" s="113">
        <v>282.35</v>
      </c>
      <c r="R100" s="106"/>
      <c r="S100" s="109" t="str">
        <f t="shared" si="12"/>
        <v>LaurenKELLEY</v>
      </c>
      <c r="T100" s="106">
        <v>11.0</v>
      </c>
      <c r="U100" s="106" t="s">
        <v>97</v>
      </c>
      <c r="V100" s="106" t="s">
        <v>96</v>
      </c>
      <c r="W100" s="106" t="s">
        <v>50</v>
      </c>
      <c r="X100" s="106" t="s">
        <v>518</v>
      </c>
      <c r="Y100" s="106">
        <v>20.7</v>
      </c>
      <c r="Z100" s="121">
        <v>282.35249524536084</v>
      </c>
      <c r="AA100" s="106"/>
      <c r="AB100" s="106"/>
      <c r="AC100" s="106"/>
    </row>
    <row r="101" ht="15.75" customHeight="1">
      <c r="A101" s="113" t="str">
        <f t="shared" si="10"/>
        <v>ZoeHENDERSON</v>
      </c>
      <c r="B101" s="113">
        <v>12.0</v>
      </c>
      <c r="C101" s="120" t="s">
        <v>98</v>
      </c>
      <c r="D101" s="120" t="s">
        <v>44</v>
      </c>
      <c r="E101" s="120" t="s">
        <v>70</v>
      </c>
      <c r="G101" s="113">
        <v>43.4</v>
      </c>
      <c r="H101" s="113">
        <v>259.76</v>
      </c>
      <c r="J101" s="109" t="str">
        <f t="shared" si="11"/>
        <v>CharlieWEYMAN</v>
      </c>
      <c r="K101" s="109">
        <v>4.0</v>
      </c>
      <c r="L101" s="106" t="s">
        <v>114</v>
      </c>
      <c r="M101" s="106" t="s">
        <v>113</v>
      </c>
      <c r="N101" s="106" t="s">
        <v>50</v>
      </c>
      <c r="O101" s="106" t="s">
        <v>444</v>
      </c>
      <c r="P101" s="106">
        <v>31.8</v>
      </c>
      <c r="Q101" s="113">
        <v>259.76</v>
      </c>
      <c r="R101" s="106"/>
      <c r="S101" s="109" t="str">
        <f t="shared" si="12"/>
        <v>LivTEITZEL</v>
      </c>
      <c r="T101" s="106">
        <v>12.0</v>
      </c>
      <c r="U101" s="109" t="s">
        <v>126</v>
      </c>
      <c r="V101" s="109" t="s">
        <v>125</v>
      </c>
      <c r="W101" s="109" t="s">
        <v>70</v>
      </c>
      <c r="X101" s="109" t="s">
        <v>518</v>
      </c>
      <c r="Y101" s="109">
        <v>20.1</v>
      </c>
      <c r="Z101" s="114">
        <v>259.76429562573196</v>
      </c>
      <c r="AA101" s="106"/>
      <c r="AB101" s="106"/>
      <c r="AC101" s="106"/>
    </row>
    <row r="102" ht="15.75" customHeight="1">
      <c r="A102" s="113" t="str">
        <f t="shared" si="10"/>
        <v>MeghanCALDER</v>
      </c>
      <c r="B102" s="113">
        <v>13.0</v>
      </c>
      <c r="C102" s="120" t="s">
        <v>91</v>
      </c>
      <c r="D102" s="120" t="s">
        <v>90</v>
      </c>
      <c r="E102" s="120" t="s">
        <v>70</v>
      </c>
      <c r="G102" s="113">
        <v>42.8</v>
      </c>
      <c r="H102" s="113">
        <v>238.98</v>
      </c>
      <c r="J102" s="109" t="str">
        <f t="shared" si="11"/>
        <v>LaurenKELLEY</v>
      </c>
      <c r="K102" s="109">
        <v>5.0</v>
      </c>
      <c r="L102" s="106" t="s">
        <v>97</v>
      </c>
      <c r="M102" s="106" t="s">
        <v>96</v>
      </c>
      <c r="N102" s="106" t="s">
        <v>50</v>
      </c>
      <c r="O102" s="106" t="s">
        <v>463</v>
      </c>
      <c r="P102" s="106">
        <v>31.4</v>
      </c>
      <c r="Q102" s="113">
        <v>238.98</v>
      </c>
      <c r="R102" s="106"/>
      <c r="S102" s="109" t="str">
        <f t="shared" si="12"/>
        <v>OliviaHENDERSON</v>
      </c>
      <c r="T102" s="106">
        <v>13.0</v>
      </c>
      <c r="U102" s="109" t="s">
        <v>98</v>
      </c>
      <c r="V102" s="109" t="s">
        <v>142</v>
      </c>
      <c r="W102" s="109" t="s">
        <v>46</v>
      </c>
      <c r="X102" s="109" t="s">
        <v>445</v>
      </c>
      <c r="Y102" s="109">
        <v>19.8</v>
      </c>
      <c r="Z102" s="114">
        <v>238.9831519756734</v>
      </c>
      <c r="AA102" s="106"/>
      <c r="AB102" s="106"/>
      <c r="AC102" s="106"/>
    </row>
    <row r="103" ht="15.75" customHeight="1">
      <c r="A103" s="113" t="str">
        <f t="shared" si="10"/>
        <v>ZolaWENZLAWE</v>
      </c>
      <c r="B103" s="113">
        <v>14.0</v>
      </c>
      <c r="C103" s="120" t="s">
        <v>118</v>
      </c>
      <c r="D103" s="120" t="s">
        <v>117</v>
      </c>
      <c r="E103" s="120" t="s">
        <v>50</v>
      </c>
      <c r="G103" s="113">
        <v>42.4</v>
      </c>
      <c r="H103" s="113">
        <v>219.86</v>
      </c>
      <c r="J103" s="109" t="str">
        <f t="shared" si="11"/>
        <v>ZolaWENZLAWE</v>
      </c>
      <c r="K103" s="109">
        <v>6.0</v>
      </c>
      <c r="L103" s="106" t="s">
        <v>118</v>
      </c>
      <c r="M103" s="106" t="s">
        <v>117</v>
      </c>
      <c r="N103" s="106" t="s">
        <v>50</v>
      </c>
      <c r="O103" s="106" t="s">
        <v>444</v>
      </c>
      <c r="P103" s="106">
        <v>30.8</v>
      </c>
      <c r="Q103" s="113">
        <v>219.86</v>
      </c>
      <c r="R103" s="106"/>
      <c r="S103" s="109" t="str">
        <f t="shared" si="12"/>
        <v>MeghanCALDER</v>
      </c>
      <c r="T103" s="106">
        <v>14.0</v>
      </c>
      <c r="U103" s="109" t="s">
        <v>91</v>
      </c>
      <c r="V103" s="109" t="s">
        <v>90</v>
      </c>
      <c r="W103" s="109" t="s">
        <v>70</v>
      </c>
      <c r="X103" s="109" t="s">
        <v>472</v>
      </c>
      <c r="Y103" s="109">
        <v>19.0</v>
      </c>
      <c r="Z103" s="114">
        <v>219.86449981761953</v>
      </c>
      <c r="AA103" s="106"/>
      <c r="AB103" s="106"/>
      <c r="AC103" s="106"/>
    </row>
    <row r="104" ht="15.75" customHeight="1">
      <c r="A104" s="113" t="str">
        <f t="shared" si="10"/>
        <v>EmelieMCCAUGHEY</v>
      </c>
      <c r="B104" s="113">
        <v>15.0</v>
      </c>
      <c r="C104" s="120" t="s">
        <v>78</v>
      </c>
      <c r="D104" s="120" t="s">
        <v>77</v>
      </c>
      <c r="E104" s="120" t="s">
        <v>50</v>
      </c>
      <c r="G104" s="113">
        <v>42.0</v>
      </c>
      <c r="H104" s="113">
        <v>202.28</v>
      </c>
      <c r="J104" s="109" t="str">
        <f t="shared" si="11"/>
        <v>LottieKING</v>
      </c>
      <c r="K104" s="109">
        <v>7.0</v>
      </c>
      <c r="L104" s="106" t="s">
        <v>84</v>
      </c>
      <c r="M104" s="106" t="s">
        <v>83</v>
      </c>
      <c r="N104" s="106" t="s">
        <v>70</v>
      </c>
      <c r="O104" s="106" t="s">
        <v>445</v>
      </c>
      <c r="P104" s="106">
        <v>26.2</v>
      </c>
      <c r="Q104" s="113">
        <v>202.28</v>
      </c>
      <c r="R104" s="106"/>
      <c r="S104" s="109" t="str">
        <f t="shared" si="12"/>
        <v>EmelieMCCAUGHEY</v>
      </c>
      <c r="T104" s="106">
        <v>15.0</v>
      </c>
      <c r="U104" s="106" t="s">
        <v>78</v>
      </c>
      <c r="V104" s="106" t="s">
        <v>77</v>
      </c>
      <c r="W104" s="106" t="s">
        <v>50</v>
      </c>
      <c r="X104" s="106" t="s">
        <v>458</v>
      </c>
      <c r="Y104" s="106">
        <v>18.4</v>
      </c>
      <c r="Z104" s="121">
        <v>202.27533983220997</v>
      </c>
      <c r="AA104" s="106"/>
      <c r="AB104" s="106"/>
      <c r="AC104" s="106"/>
    </row>
    <row r="105" ht="15.75" customHeight="1">
      <c r="A105" s="113" t="str">
        <f t="shared" si="10"/>
        <v>MayaSMITH</v>
      </c>
      <c r="B105" s="113">
        <v>16.0</v>
      </c>
      <c r="C105" s="120" t="s">
        <v>86</v>
      </c>
      <c r="D105" s="120" t="s">
        <v>85</v>
      </c>
      <c r="E105" s="120" t="s">
        <v>50</v>
      </c>
      <c r="G105" s="113">
        <v>38.8</v>
      </c>
      <c r="H105" s="113">
        <v>186.09</v>
      </c>
      <c r="J105" s="109" t="str">
        <f t="shared" si="11"/>
        <v>MaggieSUTHERLAND</v>
      </c>
      <c r="K105" s="109">
        <v>8.0</v>
      </c>
      <c r="L105" s="106" t="s">
        <v>72</v>
      </c>
      <c r="M105" s="106" t="s">
        <v>71</v>
      </c>
      <c r="N105" s="106" t="s">
        <v>50</v>
      </c>
      <c r="O105" s="106" t="s">
        <v>444</v>
      </c>
      <c r="P105" s="106">
        <v>24.8</v>
      </c>
      <c r="Q105" s="113">
        <v>186.09</v>
      </c>
      <c r="R105" s="106"/>
      <c r="S105" s="109" t="str">
        <f t="shared" si="12"/>
        <v>AnnikaROBERTS</v>
      </c>
      <c r="T105" s="106">
        <v>16.0</v>
      </c>
      <c r="U105" s="106" t="s">
        <v>474</v>
      </c>
      <c r="V105" s="106" t="s">
        <v>103</v>
      </c>
      <c r="W105" s="106" t="s">
        <v>50</v>
      </c>
      <c r="X105" s="106" t="s">
        <v>441</v>
      </c>
      <c r="Y105" s="106">
        <v>18.1</v>
      </c>
      <c r="Z105" s="121">
        <v>186.09331264563318</v>
      </c>
      <c r="AA105" s="106"/>
      <c r="AB105" s="106"/>
      <c r="AC105" s="106"/>
    </row>
    <row r="106" ht="15.75" customHeight="1">
      <c r="A106" s="113" t="str">
        <f t="shared" si="10"/>
        <v>SierraGRANT-LAVERGNE</v>
      </c>
      <c r="B106" s="113">
        <v>17.0</v>
      </c>
      <c r="C106" s="120" t="s">
        <v>164</v>
      </c>
      <c r="D106" s="120" t="s">
        <v>163</v>
      </c>
      <c r="E106" s="120" t="s">
        <v>50</v>
      </c>
      <c r="G106" s="113">
        <v>37.6</v>
      </c>
      <c r="H106" s="113">
        <v>171.21</v>
      </c>
      <c r="J106" s="109" t="str">
        <f t="shared" si="11"/>
        <v>TessaPRETTO</v>
      </c>
      <c r="K106" s="109">
        <v>9.0</v>
      </c>
      <c r="L106" s="106" t="s">
        <v>123</v>
      </c>
      <c r="M106" s="106" t="s">
        <v>122</v>
      </c>
      <c r="N106" s="106" t="s">
        <v>46</v>
      </c>
      <c r="O106" s="106" t="s">
        <v>521</v>
      </c>
      <c r="P106" s="106">
        <v>24.2</v>
      </c>
      <c r="Q106" s="113">
        <v>171.21</v>
      </c>
      <c r="R106" s="106"/>
      <c r="S106" s="109" t="str">
        <f t="shared" si="12"/>
        <v>ZoeHENDERSON</v>
      </c>
      <c r="T106" s="106">
        <v>17.0</v>
      </c>
      <c r="U106" s="109" t="s">
        <v>98</v>
      </c>
      <c r="V106" s="109" t="s">
        <v>44</v>
      </c>
      <c r="W106" s="109" t="s">
        <v>70</v>
      </c>
      <c r="X106" s="109" t="s">
        <v>518</v>
      </c>
      <c r="Y106" s="109">
        <v>17.3</v>
      </c>
      <c r="Z106" s="114">
        <v>171.20584763398253</v>
      </c>
      <c r="AA106" s="106"/>
      <c r="AB106" s="106"/>
      <c r="AC106" s="106"/>
    </row>
    <row r="107" ht="15.75" customHeight="1">
      <c r="A107" s="113" t="str">
        <f t="shared" si="10"/>
        <v>SageBOOTH</v>
      </c>
      <c r="B107" s="113">
        <v>18.0</v>
      </c>
      <c r="C107" s="120" t="s">
        <v>100</v>
      </c>
      <c r="D107" s="120" t="s">
        <v>99</v>
      </c>
      <c r="E107" s="120" t="s">
        <v>70</v>
      </c>
      <c r="G107" s="113">
        <v>36.0</v>
      </c>
      <c r="H107" s="113">
        <v>157.51</v>
      </c>
      <c r="J107" s="109" t="str">
        <f t="shared" si="11"/>
        <v>KaiyaROBIN</v>
      </c>
      <c r="K107" s="109">
        <v>10.0</v>
      </c>
      <c r="L107" s="106" t="s">
        <v>120</v>
      </c>
      <c r="M107" s="106" t="s">
        <v>119</v>
      </c>
      <c r="N107" s="106" t="s">
        <v>50</v>
      </c>
      <c r="O107" s="106" t="s">
        <v>521</v>
      </c>
      <c r="P107" s="106">
        <v>23.6</v>
      </c>
      <c r="Q107" s="113">
        <v>157.51</v>
      </c>
      <c r="R107" s="106"/>
      <c r="S107" s="109" t="str">
        <f t="shared" si="12"/>
        <v>BobbiWOODEN</v>
      </c>
      <c r="T107" s="106">
        <v>18.0</v>
      </c>
      <c r="U107" s="106" t="s">
        <v>112</v>
      </c>
      <c r="V107" s="106" t="s">
        <v>111</v>
      </c>
      <c r="W107" s="106" t="s">
        <v>50</v>
      </c>
      <c r="X107" s="106" t="s">
        <v>69</v>
      </c>
      <c r="Y107" s="106">
        <v>17.1</v>
      </c>
      <c r="Z107" s="121">
        <v>157.50937982326394</v>
      </c>
      <c r="AA107" s="106"/>
      <c r="AB107" s="106"/>
      <c r="AC107" s="106"/>
    </row>
    <row r="108" ht="15.75" customHeight="1">
      <c r="A108" s="113" t="str">
        <f t="shared" si="10"/>
        <v>KaiyaROBIN</v>
      </c>
      <c r="B108" s="113">
        <v>19.0</v>
      </c>
      <c r="C108" s="120" t="s">
        <v>120</v>
      </c>
      <c r="D108" s="120" t="s">
        <v>119</v>
      </c>
      <c r="E108" s="120" t="s">
        <v>50</v>
      </c>
      <c r="G108" s="113">
        <v>23.4</v>
      </c>
      <c r="H108" s="113">
        <v>144.91</v>
      </c>
      <c r="J108" s="109" t="str">
        <f t="shared" si="11"/>
        <v>ZyahHEALEY</v>
      </c>
      <c r="K108" s="109">
        <v>11.0</v>
      </c>
      <c r="L108" s="106" t="s">
        <v>135</v>
      </c>
      <c r="M108" s="106" t="s">
        <v>134</v>
      </c>
      <c r="N108" s="106" t="s">
        <v>70</v>
      </c>
      <c r="O108" s="106" t="s">
        <v>521</v>
      </c>
      <c r="P108" s="106">
        <v>22.2</v>
      </c>
      <c r="Q108" s="113">
        <v>144.91</v>
      </c>
      <c r="R108" s="106"/>
      <c r="S108" s="109" t="str">
        <f t="shared" si="12"/>
        <v>MakennaGRIFFITHS</v>
      </c>
      <c r="T108" s="106">
        <v>19.0</v>
      </c>
      <c r="U108" s="109" t="s">
        <v>473</v>
      </c>
      <c r="V108" s="109" t="s">
        <v>140</v>
      </c>
      <c r="W108" s="109" t="s">
        <v>70</v>
      </c>
      <c r="X108" s="109" t="s">
        <v>518</v>
      </c>
      <c r="Y108" s="109">
        <v>16.8</v>
      </c>
      <c r="Z108" s="114">
        <v>144.90862943740282</v>
      </c>
      <c r="AA108" s="106"/>
      <c r="AB108" s="106"/>
      <c r="AC108" s="106"/>
    </row>
    <row r="109" ht="15.75" customHeight="1">
      <c r="A109" s="113" t="str">
        <f t="shared" si="10"/>
        <v>CharlieWEYMAN</v>
      </c>
      <c r="B109" s="113">
        <v>20.0</v>
      </c>
      <c r="C109" s="120" t="s">
        <v>114</v>
      </c>
      <c r="D109" s="120" t="s">
        <v>113</v>
      </c>
      <c r="E109" s="120" t="s">
        <v>50</v>
      </c>
      <c r="G109" s="113">
        <v>21.8</v>
      </c>
      <c r="H109" s="113">
        <v>133.32</v>
      </c>
      <c r="J109" s="109" t="str">
        <f t="shared" si="11"/>
        <v>SierraGRANT-LAVERGNE</v>
      </c>
      <c r="K109" s="109">
        <v>12.0</v>
      </c>
      <c r="L109" s="106" t="s">
        <v>164</v>
      </c>
      <c r="M109" s="106" t="s">
        <v>163</v>
      </c>
      <c r="N109" s="106" t="s">
        <v>50</v>
      </c>
      <c r="O109" s="106" t="s">
        <v>463</v>
      </c>
      <c r="P109" s="106" t="s">
        <v>506</v>
      </c>
      <c r="Q109" s="106">
        <v>0.0</v>
      </c>
      <c r="R109" s="106"/>
      <c r="S109" s="109" t="str">
        <f t="shared" si="12"/>
        <v>KaiyaROBIN</v>
      </c>
      <c r="T109" s="106">
        <v>20.0</v>
      </c>
      <c r="U109" s="106" t="s">
        <v>120</v>
      </c>
      <c r="V109" s="106" t="s">
        <v>119</v>
      </c>
      <c r="W109" s="106" t="s">
        <v>50</v>
      </c>
      <c r="X109" s="106" t="s">
        <v>522</v>
      </c>
      <c r="Y109" s="109">
        <v>16.5</v>
      </c>
      <c r="Z109" s="114">
        <v>133.3159390824106</v>
      </c>
      <c r="AA109" s="106"/>
      <c r="AB109" s="106"/>
      <c r="AC109" s="106"/>
    </row>
    <row r="110" ht="15.75" customHeight="1">
      <c r="A110" s="113" t="str">
        <f t="shared" si="10"/>
        <v>LaurenKELLEY</v>
      </c>
      <c r="B110" s="113">
        <v>21.0</v>
      </c>
      <c r="C110" s="120" t="s">
        <v>97</v>
      </c>
      <c r="D110" s="120" t="s">
        <v>96</v>
      </c>
      <c r="E110" s="120" t="s">
        <v>50</v>
      </c>
      <c r="G110" s="113">
        <v>21.2</v>
      </c>
      <c r="H110" s="113">
        <v>122.65</v>
      </c>
      <c r="J110" s="109" t="str">
        <f t="shared" si="11"/>
        <v>TulaKERSTEN</v>
      </c>
      <c r="K110" s="109">
        <v>12.0</v>
      </c>
      <c r="L110" s="106" t="s">
        <v>470</v>
      </c>
      <c r="M110" s="106" t="s">
        <v>471</v>
      </c>
      <c r="N110" s="106" t="s">
        <v>50</v>
      </c>
      <c r="O110" s="106" t="s">
        <v>463</v>
      </c>
      <c r="P110" s="106" t="s">
        <v>506</v>
      </c>
      <c r="Q110" s="106">
        <v>0.0</v>
      </c>
      <c r="R110" s="106"/>
      <c r="S110" s="109" t="str">
        <f t="shared" si="12"/>
        <v>MayaSMITH</v>
      </c>
      <c r="T110" s="106">
        <v>21.0</v>
      </c>
      <c r="U110" s="106" t="s">
        <v>86</v>
      </c>
      <c r="V110" s="106" t="s">
        <v>85</v>
      </c>
      <c r="W110" s="106" t="s">
        <v>50</v>
      </c>
      <c r="X110" s="106" t="s">
        <v>452</v>
      </c>
      <c r="Y110" s="109">
        <v>14.9</v>
      </c>
      <c r="Z110" s="114">
        <v>122.65066395581776</v>
      </c>
      <c r="AA110" s="106"/>
      <c r="AB110" s="106"/>
      <c r="AC110" s="106"/>
    </row>
    <row r="111" ht="15.75" customHeight="1">
      <c r="A111" s="113" t="str">
        <f t="shared" si="10"/>
        <v>BobbiWOODEN</v>
      </c>
      <c r="B111" s="113">
        <v>22.0</v>
      </c>
      <c r="C111" s="120" t="s">
        <v>112</v>
      </c>
      <c r="D111" s="120" t="s">
        <v>111</v>
      </c>
      <c r="E111" s="120" t="s">
        <v>50</v>
      </c>
      <c r="G111" s="113">
        <v>20.6</v>
      </c>
      <c r="H111" s="113">
        <v>112.84</v>
      </c>
      <c r="J111" s="109" t="str">
        <f t="shared" si="11"/>
        <v>AnnikaCOOPER</v>
      </c>
      <c r="K111" s="109">
        <v>12.0</v>
      </c>
      <c r="L111" s="106" t="s">
        <v>293</v>
      </c>
      <c r="M111" s="106" t="s">
        <v>103</v>
      </c>
      <c r="N111" s="106" t="s">
        <v>46</v>
      </c>
      <c r="O111" s="106" t="s">
        <v>452</v>
      </c>
      <c r="P111" s="106" t="s">
        <v>506</v>
      </c>
      <c r="Q111" s="106">
        <v>0.0</v>
      </c>
      <c r="R111" s="106"/>
      <c r="S111" s="109" t="str">
        <f t="shared" si="12"/>
        <v>SageBOOTH</v>
      </c>
      <c r="T111" s="106">
        <v>22.0</v>
      </c>
      <c r="U111" s="109" t="s">
        <v>100</v>
      </c>
      <c r="V111" s="109" t="s">
        <v>99</v>
      </c>
      <c r="W111" s="109" t="s">
        <v>70</v>
      </c>
      <c r="X111" s="109" t="s">
        <v>518</v>
      </c>
      <c r="Y111" s="109">
        <v>13.6</v>
      </c>
      <c r="Z111" s="114">
        <v>112.83861083935234</v>
      </c>
      <c r="AA111" s="106"/>
      <c r="AB111" s="106"/>
      <c r="AC111" s="106"/>
    </row>
    <row r="112" ht="15.75" customHeight="1">
      <c r="A112" s="113" t="str">
        <f t="shared" si="10"/>
        <v>MikkaSIMONSEN</v>
      </c>
      <c r="B112" s="113">
        <v>23.0</v>
      </c>
      <c r="C112" s="120" t="s">
        <v>75</v>
      </c>
      <c r="D112" s="120" t="s">
        <v>74</v>
      </c>
      <c r="E112" s="120" t="s">
        <v>50</v>
      </c>
      <c r="G112" s="113">
        <v>18.6</v>
      </c>
      <c r="H112" s="113">
        <v>103.81</v>
      </c>
      <c r="J112" s="109" t="str">
        <f t="shared" si="11"/>
        <v>EvaTROTTIER</v>
      </c>
      <c r="K112" s="109">
        <v>12.0</v>
      </c>
      <c r="L112" s="106" t="s">
        <v>89</v>
      </c>
      <c r="M112" s="106" t="s">
        <v>88</v>
      </c>
      <c r="N112" s="106" t="s">
        <v>50</v>
      </c>
      <c r="O112" s="106" t="s">
        <v>444</v>
      </c>
      <c r="P112" s="106" t="s">
        <v>506</v>
      </c>
      <c r="Q112" s="106">
        <v>0.0</v>
      </c>
      <c r="R112" s="106"/>
      <c r="S112" s="109" t="str">
        <f t="shared" si="12"/>
        <v>TessaPRETTO</v>
      </c>
      <c r="T112" s="106">
        <v>23.0</v>
      </c>
      <c r="U112" s="109" t="s">
        <v>123</v>
      </c>
      <c r="V112" s="109" t="s">
        <v>122</v>
      </c>
      <c r="W112" s="109" t="s">
        <v>46</v>
      </c>
      <c r="X112" s="109" t="s">
        <v>522</v>
      </c>
      <c r="Y112" s="109">
        <v>12.3</v>
      </c>
      <c r="Z112" s="114">
        <v>103.81152197220416</v>
      </c>
      <c r="AA112" s="106"/>
      <c r="AB112" s="106"/>
      <c r="AC112" s="106"/>
    </row>
    <row r="113" ht="15.75" customHeight="1">
      <c r="A113" s="113" t="str">
        <f t="shared" si="10"/>
        <v>ZyahHEALEY</v>
      </c>
      <c r="B113" s="113">
        <v>24.0</v>
      </c>
      <c r="C113" s="120" t="s">
        <v>135</v>
      </c>
      <c r="D113" s="120" t="s">
        <v>134</v>
      </c>
      <c r="E113" s="120" t="s">
        <v>70</v>
      </c>
      <c r="G113" s="113">
        <v>14.6</v>
      </c>
      <c r="H113" s="113">
        <v>95.51</v>
      </c>
      <c r="J113" s="109" t="str">
        <f t="shared" si="11"/>
        <v/>
      </c>
      <c r="K113" s="109"/>
      <c r="L113" s="106"/>
      <c r="M113" s="106"/>
      <c r="N113" s="106"/>
      <c r="O113" s="106"/>
      <c r="P113" s="106"/>
      <c r="Q113" s="106"/>
      <c r="R113" s="106"/>
      <c r="S113" s="109" t="str">
        <f t="shared" si="12"/>
        <v>MirandaHELVOIGT</v>
      </c>
      <c r="T113" s="106">
        <v>24.0</v>
      </c>
      <c r="U113" s="106" t="s">
        <v>110</v>
      </c>
      <c r="V113" s="106" t="s">
        <v>109</v>
      </c>
      <c r="W113" s="106" t="s">
        <v>50</v>
      </c>
      <c r="X113" s="106" t="s">
        <v>452</v>
      </c>
      <c r="Y113" s="109">
        <v>11.8</v>
      </c>
      <c r="Z113" s="114">
        <v>95.50660021442783</v>
      </c>
      <c r="AA113" s="106"/>
      <c r="AB113" s="106"/>
      <c r="AC113" s="106"/>
    </row>
    <row r="114" ht="15.75" customHeight="1">
      <c r="A114" s="113" t="str">
        <f t="shared" si="10"/>
        <v>TessaPRETTO</v>
      </c>
      <c r="B114" s="113">
        <v>25.0</v>
      </c>
      <c r="C114" s="120" t="s">
        <v>123</v>
      </c>
      <c r="D114" s="120" t="s">
        <v>122</v>
      </c>
      <c r="E114" s="120" t="s">
        <v>46</v>
      </c>
      <c r="G114" s="113">
        <v>13.0</v>
      </c>
      <c r="H114" s="113">
        <v>87.87</v>
      </c>
      <c r="J114" s="109" t="str">
        <f t="shared" si="11"/>
        <v/>
      </c>
      <c r="K114" s="109"/>
      <c r="L114" s="106"/>
      <c r="M114" s="106"/>
      <c r="N114" s="106"/>
      <c r="O114" s="106"/>
      <c r="P114" s="106"/>
      <c r="Q114" s="106">
        <f>sum(Q90:Q113)</f>
        <v>6458.54</v>
      </c>
      <c r="R114" s="106"/>
      <c r="S114" s="109" t="str">
        <f t="shared" si="12"/>
        <v>ZyahHEALEY</v>
      </c>
      <c r="T114" s="106">
        <v>25.0</v>
      </c>
      <c r="U114" s="109" t="s">
        <v>135</v>
      </c>
      <c r="V114" s="109" t="s">
        <v>134</v>
      </c>
      <c r="W114" s="109" t="s">
        <v>70</v>
      </c>
      <c r="X114" s="109" t="s">
        <v>522</v>
      </c>
      <c r="Y114" s="109">
        <v>11.3</v>
      </c>
      <c r="Z114" s="114">
        <v>87.86607219727361</v>
      </c>
      <c r="AA114" s="106"/>
      <c r="AB114" s="106"/>
      <c r="AC114" s="106"/>
    </row>
    <row r="115" ht="15.75" customHeight="1">
      <c r="A115" s="113" t="str">
        <f t="shared" si="10"/>
        <v/>
      </c>
      <c r="B115" s="122"/>
      <c r="C115" s="123"/>
      <c r="D115" s="123"/>
      <c r="E115" s="123"/>
      <c r="G115" s="122"/>
      <c r="H115" s="122">
        <f>sum(H90:H114)</f>
        <v>7114.54</v>
      </c>
      <c r="K115" s="109"/>
      <c r="L115" s="109"/>
      <c r="M115" s="109"/>
      <c r="N115" s="109"/>
      <c r="O115" s="109"/>
      <c r="P115" s="109"/>
      <c r="Q115" s="109"/>
      <c r="R115" s="109"/>
      <c r="S115" s="109" t="str">
        <f t="shared" si="12"/>
        <v>LemonWALKER</v>
      </c>
      <c r="T115" s="106">
        <v>26.0</v>
      </c>
      <c r="U115" s="109" t="s">
        <v>455</v>
      </c>
      <c r="V115" s="109" t="s">
        <v>179</v>
      </c>
      <c r="W115" s="109" t="s">
        <v>46</v>
      </c>
      <c r="X115" s="109" t="s">
        <v>69</v>
      </c>
      <c r="Y115" s="109">
        <v>11.0</v>
      </c>
      <c r="Z115" s="114">
        <v>80.83678642149172</v>
      </c>
      <c r="AA115" s="109"/>
      <c r="AB115" s="109"/>
      <c r="AC115" s="109"/>
    </row>
    <row r="116" ht="15.75" customHeight="1">
      <c r="A116" s="113"/>
      <c r="B116" s="108" t="s">
        <v>441</v>
      </c>
      <c r="C116" s="108" t="s">
        <v>514</v>
      </c>
      <c r="D116" s="108" t="s">
        <v>480</v>
      </c>
      <c r="E116" s="107"/>
      <c r="G116" s="109"/>
      <c r="H116" s="107"/>
      <c r="J116" s="113"/>
      <c r="K116" s="108" t="s">
        <v>444</v>
      </c>
      <c r="L116" s="108" t="s">
        <v>514</v>
      </c>
      <c r="M116" s="108" t="s">
        <v>480</v>
      </c>
      <c r="N116" s="107"/>
      <c r="P116" s="109"/>
      <c r="Q116" s="107"/>
      <c r="R116" s="107"/>
      <c r="S116" s="109" t="str">
        <f t="shared" si="12"/>
        <v>IsabellaMATTENLEY</v>
      </c>
      <c r="T116" s="106">
        <v>27.0</v>
      </c>
      <c r="U116" s="109" t="s">
        <v>475</v>
      </c>
      <c r="V116" s="109" t="s">
        <v>156</v>
      </c>
      <c r="W116" s="109" t="s">
        <v>70</v>
      </c>
      <c r="X116" s="109" t="s">
        <v>476</v>
      </c>
      <c r="Y116" s="106">
        <v>5.2</v>
      </c>
      <c r="Z116" s="121">
        <v>74.36984350777239</v>
      </c>
      <c r="AA116" s="107"/>
      <c r="AB116" s="107"/>
      <c r="AC116" s="107"/>
    </row>
    <row r="117" ht="15.75" customHeight="1">
      <c r="A117" s="113"/>
      <c r="B117" s="117"/>
      <c r="C117" s="117"/>
      <c r="D117" s="117"/>
      <c r="E117" s="117"/>
      <c r="G117" s="117"/>
      <c r="H117" s="117"/>
      <c r="J117" s="113"/>
      <c r="K117" s="117"/>
      <c r="L117" s="117"/>
      <c r="M117" s="117"/>
      <c r="N117" s="117"/>
      <c r="P117" s="117"/>
      <c r="Q117" s="117"/>
      <c r="R117" s="109"/>
      <c r="S117" s="109" t="str">
        <f t="shared" si="12"/>
        <v>SylvienneLAWRIE-LIE</v>
      </c>
      <c r="T117" s="106">
        <v>28.0</v>
      </c>
      <c r="U117" s="109" t="s">
        <v>145</v>
      </c>
      <c r="V117" s="109" t="s">
        <v>144</v>
      </c>
      <c r="W117" s="109" t="s">
        <v>70</v>
      </c>
      <c r="X117" s="109" t="s">
        <v>518</v>
      </c>
      <c r="Y117" s="109">
        <v>5.2</v>
      </c>
      <c r="Z117" s="114">
        <v>68.4202560271506</v>
      </c>
      <c r="AA117" s="109"/>
      <c r="AB117" s="109"/>
      <c r="AC117" s="109"/>
    </row>
    <row r="118" ht="15.75" customHeight="1">
      <c r="A118" s="110" t="s">
        <v>0</v>
      </c>
      <c r="B118" s="110" t="s">
        <v>446</v>
      </c>
      <c r="C118" s="110" t="s">
        <v>447</v>
      </c>
      <c r="D118" s="110" t="s">
        <v>448</v>
      </c>
      <c r="E118" s="110" t="s">
        <v>5</v>
      </c>
      <c r="F118" s="110" t="s">
        <v>449</v>
      </c>
      <c r="G118" s="111" t="s">
        <v>450</v>
      </c>
      <c r="H118" s="111" t="s">
        <v>451</v>
      </c>
      <c r="I118" s="118"/>
      <c r="J118" s="110" t="s">
        <v>0</v>
      </c>
      <c r="K118" s="110" t="s">
        <v>446</v>
      </c>
      <c r="L118" s="110" t="s">
        <v>447</v>
      </c>
      <c r="M118" s="110" t="s">
        <v>448</v>
      </c>
      <c r="N118" s="110" t="s">
        <v>5</v>
      </c>
      <c r="O118" s="110" t="s">
        <v>449</v>
      </c>
      <c r="P118" s="111" t="s">
        <v>450</v>
      </c>
      <c r="Q118" s="111" t="s">
        <v>451</v>
      </c>
      <c r="R118" s="119"/>
      <c r="S118" s="109" t="str">
        <f t="shared" si="12"/>
        <v>MarigoldCAMPBELL</v>
      </c>
      <c r="T118" s="106">
        <v>29.0</v>
      </c>
      <c r="U118" s="109" t="s">
        <v>478</v>
      </c>
      <c r="V118" s="109" t="s">
        <v>151</v>
      </c>
      <c r="W118" s="109" t="s">
        <v>70</v>
      </c>
      <c r="X118" s="109" t="s">
        <v>441</v>
      </c>
      <c r="Y118" s="106">
        <v>4.8</v>
      </c>
      <c r="Z118" s="121">
        <v>62.94663554497855</v>
      </c>
      <c r="AA118" s="119"/>
      <c r="AB118" s="119"/>
      <c r="AC118" s="119"/>
    </row>
    <row r="119" ht="15.75" customHeight="1">
      <c r="A119" s="113" t="str">
        <f t="shared" ref="A119:A190" si="13">concatenate(D119,C119)</f>
        <v>LucasBALL</v>
      </c>
      <c r="B119" s="113">
        <v>1.0</v>
      </c>
      <c r="C119" s="120" t="s">
        <v>523</v>
      </c>
      <c r="D119" s="120" t="s">
        <v>234</v>
      </c>
      <c r="E119" s="120" t="s">
        <v>207</v>
      </c>
      <c r="G119" s="113">
        <v>91.8</v>
      </c>
      <c r="H119" s="113">
        <v>650.0</v>
      </c>
      <c r="J119" s="113" t="str">
        <f t="shared" ref="J119:J188" si="14">concatenate(M119,L119)</f>
        <v>LandonOWEN-MOLD</v>
      </c>
      <c r="K119" s="113">
        <v>1.0</v>
      </c>
      <c r="L119" s="106" t="s">
        <v>524</v>
      </c>
      <c r="M119" s="106" t="s">
        <v>210</v>
      </c>
      <c r="N119" s="106" t="s">
        <v>212</v>
      </c>
      <c r="O119" s="106" t="s">
        <v>463</v>
      </c>
      <c r="P119" s="106">
        <v>90.2</v>
      </c>
      <c r="Q119" s="113">
        <v>650.0</v>
      </c>
      <c r="R119" s="106"/>
      <c r="S119" s="109" t="str">
        <f t="shared" si="12"/>
        <v>KristinHOIVIK</v>
      </c>
      <c r="T119" s="106">
        <v>30.0</v>
      </c>
      <c r="U119" s="106" t="s">
        <v>515</v>
      </c>
      <c r="V119" s="106" t="s">
        <v>56</v>
      </c>
      <c r="W119" s="106" t="s">
        <v>50</v>
      </c>
      <c r="X119" s="106" t="s">
        <v>445</v>
      </c>
      <c r="Y119" s="109">
        <v>0.0</v>
      </c>
      <c r="Z119" s="114"/>
      <c r="AA119" s="106"/>
      <c r="AB119" s="106"/>
      <c r="AC119" s="106"/>
    </row>
    <row r="120" ht="15.75" customHeight="1">
      <c r="A120" s="113" t="str">
        <f t="shared" si="13"/>
        <v>DrewCHRISTENSEN</v>
      </c>
      <c r="B120" s="113">
        <v>2.0</v>
      </c>
      <c r="C120" s="120" t="s">
        <v>525</v>
      </c>
      <c r="D120" s="120" t="s">
        <v>205</v>
      </c>
      <c r="E120" s="120" t="s">
        <v>207</v>
      </c>
      <c r="G120" s="113">
        <v>84.2</v>
      </c>
      <c r="H120" s="113">
        <v>611.0</v>
      </c>
      <c r="J120" s="113" t="str">
        <f t="shared" si="14"/>
        <v>RyderHENNESSY</v>
      </c>
      <c r="K120" s="113">
        <v>2.0</v>
      </c>
      <c r="L120" s="106" t="s">
        <v>526</v>
      </c>
      <c r="M120" s="106" t="s">
        <v>228</v>
      </c>
      <c r="N120" s="106" t="s">
        <v>212</v>
      </c>
      <c r="O120" s="106" t="s">
        <v>463</v>
      </c>
      <c r="P120" s="106">
        <v>79.6</v>
      </c>
      <c r="Q120" s="113">
        <v>611.0</v>
      </c>
      <c r="R120" s="106"/>
      <c r="S120" s="109" t="str">
        <f t="shared" si="12"/>
        <v>JulietWILLIAMS</v>
      </c>
      <c r="T120" s="106">
        <v>31.0</v>
      </c>
      <c r="U120" s="109" t="s">
        <v>527</v>
      </c>
      <c r="V120" s="109" t="s">
        <v>528</v>
      </c>
      <c r="W120" s="109" t="s">
        <v>50</v>
      </c>
      <c r="X120" s="109" t="s">
        <v>518</v>
      </c>
      <c r="Y120" s="109">
        <v>0.0</v>
      </c>
      <c r="Z120" s="114"/>
      <c r="AA120" s="106"/>
      <c r="AB120" s="106"/>
      <c r="AC120" s="106"/>
    </row>
    <row r="121" ht="15.75" customHeight="1">
      <c r="A121" s="113" t="str">
        <f t="shared" si="13"/>
        <v>ArmaanASRAR HAGHIGHI</v>
      </c>
      <c r="B121" s="113">
        <v>3.0</v>
      </c>
      <c r="C121" s="120" t="s">
        <v>267</v>
      </c>
      <c r="D121" s="120" t="s">
        <v>266</v>
      </c>
      <c r="E121" s="120" t="s">
        <v>207</v>
      </c>
      <c r="G121" s="113">
        <v>71.2</v>
      </c>
      <c r="H121" s="113">
        <v>574.34</v>
      </c>
      <c r="J121" s="113" t="str">
        <f t="shared" si="14"/>
        <v>LukeMILLER</v>
      </c>
      <c r="K121" s="113">
        <v>3.0</v>
      </c>
      <c r="L121" s="106" t="s">
        <v>346</v>
      </c>
      <c r="M121" s="106" t="s">
        <v>239</v>
      </c>
      <c r="N121" s="106" t="s">
        <v>212</v>
      </c>
      <c r="O121" s="106" t="s">
        <v>463</v>
      </c>
      <c r="P121" s="106">
        <v>76.2</v>
      </c>
      <c r="Q121" s="113">
        <v>574.34</v>
      </c>
      <c r="R121" s="106"/>
      <c r="S121" s="106"/>
      <c r="T121" s="106"/>
      <c r="U121" s="106"/>
      <c r="V121" s="106"/>
      <c r="W121" s="106"/>
      <c r="X121" s="106"/>
      <c r="Y121" s="109"/>
      <c r="Z121" s="114">
        <f>sum(Z90:Z120)</f>
        <v>7401.113691</v>
      </c>
      <c r="AA121" s="106"/>
      <c r="AB121" s="106"/>
      <c r="AC121" s="106"/>
    </row>
    <row r="122" ht="15.75" customHeight="1">
      <c r="A122" s="113" t="str">
        <f t="shared" si="13"/>
        <v>SaxonBERRY</v>
      </c>
      <c r="B122" s="113">
        <v>4.0</v>
      </c>
      <c r="C122" s="120" t="s">
        <v>503</v>
      </c>
      <c r="D122" s="120" t="s">
        <v>250</v>
      </c>
      <c r="E122" s="120" t="s">
        <v>207</v>
      </c>
      <c r="G122" s="113">
        <v>70.2</v>
      </c>
      <c r="H122" s="113">
        <v>539.88</v>
      </c>
      <c r="J122" s="113" t="str">
        <f t="shared" si="14"/>
        <v>DrewCHRISTENSEN</v>
      </c>
      <c r="K122" s="113">
        <v>4.0</v>
      </c>
      <c r="L122" s="106" t="s">
        <v>525</v>
      </c>
      <c r="M122" s="106" t="s">
        <v>205</v>
      </c>
      <c r="N122" s="106" t="s">
        <v>207</v>
      </c>
      <c r="O122" s="106" t="s">
        <v>445</v>
      </c>
      <c r="P122" s="106">
        <v>71.6</v>
      </c>
      <c r="Q122" s="113">
        <v>539.88</v>
      </c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ht="15.75" customHeight="1">
      <c r="A123" s="113" t="str">
        <f t="shared" si="13"/>
        <v>EverettBROWN</v>
      </c>
      <c r="B123" s="113">
        <v>5.0</v>
      </c>
      <c r="C123" s="120" t="s">
        <v>68</v>
      </c>
      <c r="D123" s="120" t="s">
        <v>272</v>
      </c>
      <c r="E123" s="120" t="s">
        <v>207</v>
      </c>
      <c r="G123" s="113">
        <v>66.0</v>
      </c>
      <c r="H123" s="113">
        <v>507.49</v>
      </c>
      <c r="J123" s="113" t="str">
        <f t="shared" si="14"/>
        <v>CooperBASKO</v>
      </c>
      <c r="K123" s="113">
        <v>5.0</v>
      </c>
      <c r="L123" s="106" t="s">
        <v>529</v>
      </c>
      <c r="M123" s="106" t="s">
        <v>245</v>
      </c>
      <c r="N123" s="106" t="s">
        <v>223</v>
      </c>
      <c r="O123" s="106" t="s">
        <v>441</v>
      </c>
      <c r="P123" s="106">
        <v>70.4</v>
      </c>
      <c r="Q123" s="113">
        <v>507.49</v>
      </c>
      <c r="R123" s="106"/>
      <c r="T123" s="108" t="s">
        <v>445</v>
      </c>
      <c r="U123" s="108" t="s">
        <v>514</v>
      </c>
      <c r="V123" s="108" t="s">
        <v>480</v>
      </c>
      <c r="W123" s="109"/>
      <c r="X123" s="109"/>
      <c r="Y123" s="109"/>
      <c r="Z123" s="107"/>
      <c r="AA123" s="106"/>
      <c r="AB123" s="106"/>
      <c r="AC123" s="106"/>
    </row>
    <row r="124" ht="15.75" customHeight="1">
      <c r="A124" s="113" t="str">
        <f t="shared" si="13"/>
        <v>CalebJOHNSON</v>
      </c>
      <c r="B124" s="113">
        <v>6.0</v>
      </c>
      <c r="C124" s="120" t="s">
        <v>233</v>
      </c>
      <c r="D124" s="120" t="s">
        <v>232</v>
      </c>
      <c r="E124" s="120" t="s">
        <v>212</v>
      </c>
      <c r="G124" s="113">
        <v>65.4</v>
      </c>
      <c r="H124" s="113">
        <v>477.04</v>
      </c>
      <c r="J124" s="113" t="str">
        <f t="shared" si="14"/>
        <v>RyderMCKENZIE-WHITE</v>
      </c>
      <c r="K124" s="113">
        <v>6.0</v>
      </c>
      <c r="L124" s="106" t="s">
        <v>252</v>
      </c>
      <c r="M124" s="106" t="s">
        <v>228</v>
      </c>
      <c r="N124" s="106" t="s">
        <v>207</v>
      </c>
      <c r="O124" s="106" t="s">
        <v>441</v>
      </c>
      <c r="P124" s="106">
        <v>68.4</v>
      </c>
      <c r="Q124" s="113">
        <v>477.04</v>
      </c>
      <c r="R124" s="106"/>
      <c r="S124" s="109"/>
      <c r="T124" s="109"/>
      <c r="U124" s="109"/>
      <c r="V124" s="109"/>
      <c r="W124" s="109"/>
      <c r="X124" s="109"/>
      <c r="Y124" s="109"/>
      <c r="Z124" s="107"/>
      <c r="AA124" s="106"/>
      <c r="AB124" s="106"/>
      <c r="AC124" s="106"/>
    </row>
    <row r="125" ht="15.75" customHeight="1">
      <c r="A125" s="113" t="str">
        <f t="shared" si="13"/>
        <v>GriffinPATERSON</v>
      </c>
      <c r="B125" s="113">
        <v>7.0</v>
      </c>
      <c r="C125" s="120" t="s">
        <v>486</v>
      </c>
      <c r="D125" s="120" t="s">
        <v>263</v>
      </c>
      <c r="E125" s="120" t="s">
        <v>207</v>
      </c>
      <c r="G125" s="113">
        <v>64.0</v>
      </c>
      <c r="H125" s="113">
        <v>448.42</v>
      </c>
      <c r="J125" s="113" t="str">
        <f t="shared" si="14"/>
        <v>DexterMCPHERSON</v>
      </c>
      <c r="K125" s="113">
        <v>7.0</v>
      </c>
      <c r="L125" s="106" t="s">
        <v>530</v>
      </c>
      <c r="M125" s="106" t="s">
        <v>236</v>
      </c>
      <c r="N125" s="106" t="s">
        <v>212</v>
      </c>
      <c r="O125" s="106" t="s">
        <v>463</v>
      </c>
      <c r="P125" s="106">
        <v>68.0</v>
      </c>
      <c r="Q125" s="113">
        <v>448.42</v>
      </c>
      <c r="R125" s="106"/>
      <c r="S125" s="110" t="s">
        <v>0</v>
      </c>
      <c r="T125" s="110" t="s">
        <v>446</v>
      </c>
      <c r="U125" s="110" t="s">
        <v>447</v>
      </c>
      <c r="V125" s="110" t="s">
        <v>448</v>
      </c>
      <c r="W125" s="110" t="s">
        <v>5</v>
      </c>
      <c r="X125" s="110" t="s">
        <v>449</v>
      </c>
      <c r="Y125" s="111" t="s">
        <v>450</v>
      </c>
      <c r="Z125" s="111" t="s">
        <v>451</v>
      </c>
      <c r="AA125" s="106"/>
      <c r="AB125" s="106"/>
      <c r="AC125" s="106"/>
    </row>
    <row r="126" ht="15.75" customHeight="1">
      <c r="A126" s="113" t="str">
        <f t="shared" si="13"/>
        <v>GraysonWITVOET</v>
      </c>
      <c r="B126" s="113">
        <v>8.0</v>
      </c>
      <c r="C126" s="120" t="s">
        <v>531</v>
      </c>
      <c r="D126" s="120" t="s">
        <v>248</v>
      </c>
      <c r="E126" s="120" t="s">
        <v>207</v>
      </c>
      <c r="G126" s="113">
        <v>63.6</v>
      </c>
      <c r="H126" s="113">
        <v>421.51</v>
      </c>
      <c r="J126" s="113" t="str">
        <f t="shared" si="14"/>
        <v>GraysonWITVOET</v>
      </c>
      <c r="K126" s="113">
        <v>8.0</v>
      </c>
      <c r="L126" s="106" t="s">
        <v>531</v>
      </c>
      <c r="M126" s="106" t="s">
        <v>248</v>
      </c>
      <c r="N126" s="106" t="s">
        <v>207</v>
      </c>
      <c r="O126" s="106" t="s">
        <v>445</v>
      </c>
      <c r="P126" s="106">
        <v>67.8</v>
      </c>
      <c r="Q126" s="113">
        <v>421.51</v>
      </c>
      <c r="R126" s="106"/>
      <c r="S126" s="109" t="str">
        <f t="shared" ref="S126:S193" si="15">concatenate(V126,U126)</f>
        <v>LukeGAREAU</v>
      </c>
      <c r="T126" s="113">
        <v>1.0</v>
      </c>
      <c r="U126" s="106" t="s">
        <v>532</v>
      </c>
      <c r="V126" s="106" t="s">
        <v>239</v>
      </c>
      <c r="W126" s="106" t="s">
        <v>207</v>
      </c>
      <c r="X126" s="106" t="s">
        <v>445</v>
      </c>
      <c r="Y126" s="106">
        <v>35.7</v>
      </c>
      <c r="Z126" s="113">
        <v>650.0</v>
      </c>
      <c r="AA126" s="106"/>
      <c r="AB126" s="106"/>
      <c r="AC126" s="106"/>
    </row>
    <row r="127" ht="15.75" customHeight="1">
      <c r="A127" s="113" t="str">
        <f t="shared" si="13"/>
        <v>AndrewWHITTINGTON</v>
      </c>
      <c r="B127" s="113">
        <v>9.0</v>
      </c>
      <c r="C127" s="120" t="s">
        <v>271</v>
      </c>
      <c r="D127" s="120" t="s">
        <v>270</v>
      </c>
      <c r="E127" s="120" t="s">
        <v>207</v>
      </c>
      <c r="G127" s="113">
        <v>61.0</v>
      </c>
      <c r="H127" s="113">
        <v>396.22</v>
      </c>
      <c r="J127" s="113" t="str">
        <f t="shared" si="14"/>
        <v>SaxonBERRY</v>
      </c>
      <c r="K127" s="113">
        <v>9.0</v>
      </c>
      <c r="L127" s="106" t="s">
        <v>503</v>
      </c>
      <c r="M127" s="106" t="s">
        <v>250</v>
      </c>
      <c r="N127" s="106" t="s">
        <v>207</v>
      </c>
      <c r="O127" s="106" t="s">
        <v>463</v>
      </c>
      <c r="P127" s="106">
        <v>65.8</v>
      </c>
      <c r="Q127" s="113">
        <v>396.22</v>
      </c>
      <c r="R127" s="106"/>
      <c r="S127" s="109" t="str">
        <f t="shared" si="15"/>
        <v>JacksonATKINSON</v>
      </c>
      <c r="T127" s="113">
        <v>2.0</v>
      </c>
      <c r="U127" s="109" t="s">
        <v>533</v>
      </c>
      <c r="V127" s="109" t="s">
        <v>255</v>
      </c>
      <c r="W127" s="109" t="s">
        <v>223</v>
      </c>
      <c r="X127" s="109" t="s">
        <v>441</v>
      </c>
      <c r="Y127" s="109">
        <v>33.2</v>
      </c>
      <c r="Z127" s="113">
        <v>611.0</v>
      </c>
      <c r="AA127" s="106"/>
      <c r="AB127" s="106"/>
      <c r="AC127" s="106"/>
    </row>
    <row r="128" ht="15.75" customHeight="1">
      <c r="A128" s="113" t="str">
        <f t="shared" si="13"/>
        <v>MavikMACKINNON</v>
      </c>
      <c r="B128" s="113">
        <v>10.0</v>
      </c>
      <c r="C128" s="120" t="s">
        <v>276</v>
      </c>
      <c r="D128" s="120" t="s">
        <v>275</v>
      </c>
      <c r="E128" s="120" t="s">
        <v>223</v>
      </c>
      <c r="G128" s="113">
        <v>60.6</v>
      </c>
      <c r="H128" s="113">
        <v>372.45</v>
      </c>
      <c r="J128" s="113" t="str">
        <f t="shared" si="14"/>
        <v>CalebJOHNSON</v>
      </c>
      <c r="K128" s="113">
        <v>10.0</v>
      </c>
      <c r="L128" s="106" t="s">
        <v>233</v>
      </c>
      <c r="M128" s="106" t="s">
        <v>232</v>
      </c>
      <c r="N128" s="106" t="s">
        <v>212</v>
      </c>
      <c r="O128" s="106" t="s">
        <v>445</v>
      </c>
      <c r="P128" s="106">
        <v>64.0</v>
      </c>
      <c r="Q128" s="113">
        <v>372.45</v>
      </c>
      <c r="R128" s="106"/>
      <c r="S128" s="109" t="str">
        <f t="shared" si="15"/>
        <v>LukeMILLER</v>
      </c>
      <c r="T128" s="113">
        <v>3.0</v>
      </c>
      <c r="U128" s="106" t="s">
        <v>346</v>
      </c>
      <c r="V128" s="106" t="s">
        <v>239</v>
      </c>
      <c r="W128" s="106" t="s">
        <v>212</v>
      </c>
      <c r="X128" s="106" t="s">
        <v>518</v>
      </c>
      <c r="Y128" s="106">
        <v>32.3</v>
      </c>
      <c r="Z128" s="113">
        <v>574.34</v>
      </c>
      <c r="AA128" s="106"/>
      <c r="AB128" s="106"/>
      <c r="AC128" s="106"/>
    </row>
    <row r="129" ht="15.75" customHeight="1">
      <c r="A129" s="113" t="str">
        <f t="shared" si="13"/>
        <v>RylanHALL</v>
      </c>
      <c r="B129" s="113">
        <v>11.0</v>
      </c>
      <c r="C129" s="120" t="s">
        <v>323</v>
      </c>
      <c r="D129" s="120" t="s">
        <v>322</v>
      </c>
      <c r="E129" s="120" t="s">
        <v>207</v>
      </c>
      <c r="G129" s="113">
        <v>55.8</v>
      </c>
      <c r="H129" s="113">
        <v>350.1</v>
      </c>
      <c r="J129" s="113" t="str">
        <f t="shared" si="14"/>
        <v>KristianKNUDSGAARD</v>
      </c>
      <c r="K129" s="113">
        <v>11.0</v>
      </c>
      <c r="L129" s="106" t="s">
        <v>534</v>
      </c>
      <c r="M129" s="106" t="s">
        <v>259</v>
      </c>
      <c r="N129" s="106" t="s">
        <v>212</v>
      </c>
      <c r="O129" s="106" t="s">
        <v>441</v>
      </c>
      <c r="P129" s="106">
        <v>63.2</v>
      </c>
      <c r="Q129" s="113">
        <v>350.1</v>
      </c>
      <c r="R129" s="106"/>
      <c r="S129" s="109" t="str">
        <f t="shared" si="15"/>
        <v>JudeOLIVER</v>
      </c>
      <c r="T129" s="113">
        <v>4.0</v>
      </c>
      <c r="U129" s="106" t="s">
        <v>495</v>
      </c>
      <c r="V129" s="106" t="s">
        <v>221</v>
      </c>
      <c r="W129" s="106" t="s">
        <v>223</v>
      </c>
      <c r="X129" s="106" t="s">
        <v>518</v>
      </c>
      <c r="Y129" s="106">
        <v>30.9</v>
      </c>
      <c r="Z129" s="113">
        <v>539.88</v>
      </c>
      <c r="AA129" s="106"/>
      <c r="AB129" s="106"/>
      <c r="AC129" s="106"/>
    </row>
    <row r="130" ht="15.75" customHeight="1">
      <c r="A130" s="113" t="str">
        <f t="shared" si="13"/>
        <v>RoxtonDORWARD</v>
      </c>
      <c r="B130" s="113">
        <v>12.0</v>
      </c>
      <c r="C130" s="120" t="s">
        <v>254</v>
      </c>
      <c r="D130" s="120" t="s">
        <v>253</v>
      </c>
      <c r="E130" s="120" t="s">
        <v>223</v>
      </c>
      <c r="G130" s="113">
        <v>54.6</v>
      </c>
      <c r="H130" s="113">
        <v>329.09</v>
      </c>
      <c r="J130" s="113" t="str">
        <f t="shared" si="14"/>
        <v>MavikMACKINNON</v>
      </c>
      <c r="K130" s="113">
        <v>12.0</v>
      </c>
      <c r="L130" s="106" t="s">
        <v>276</v>
      </c>
      <c r="M130" s="106" t="s">
        <v>275</v>
      </c>
      <c r="N130" s="106" t="s">
        <v>223</v>
      </c>
      <c r="O130" s="106" t="s">
        <v>463</v>
      </c>
      <c r="P130" s="106">
        <v>61.8</v>
      </c>
      <c r="Q130" s="113">
        <v>329.09</v>
      </c>
      <c r="R130" s="106"/>
      <c r="S130" s="109" t="str">
        <f t="shared" si="15"/>
        <v>ElijahKRUMME</v>
      </c>
      <c r="T130" s="113">
        <v>5.0</v>
      </c>
      <c r="U130" s="106" t="s">
        <v>258</v>
      </c>
      <c r="V130" s="106" t="s">
        <v>257</v>
      </c>
      <c r="W130" s="106" t="s">
        <v>223</v>
      </c>
      <c r="X130" s="106" t="s">
        <v>518</v>
      </c>
      <c r="Y130" s="106">
        <v>28.8</v>
      </c>
      <c r="Z130" s="113">
        <v>507.49</v>
      </c>
      <c r="AA130" s="106"/>
      <c r="AB130" s="106"/>
      <c r="AC130" s="106"/>
    </row>
    <row r="131" ht="15.75" customHeight="1">
      <c r="A131" s="113" t="str">
        <f t="shared" si="13"/>
        <v>LandonSPENCER</v>
      </c>
      <c r="B131" s="113">
        <v>13.0</v>
      </c>
      <c r="C131" s="120" t="s">
        <v>287</v>
      </c>
      <c r="D131" s="120" t="s">
        <v>210</v>
      </c>
      <c r="E131" s="120" t="s">
        <v>207</v>
      </c>
      <c r="G131" s="113">
        <v>52.8</v>
      </c>
      <c r="H131" s="113">
        <v>309.35</v>
      </c>
      <c r="J131" s="113" t="str">
        <f t="shared" si="14"/>
        <v>BenNOVECOSKY</v>
      </c>
      <c r="K131" s="113">
        <v>13.0</v>
      </c>
      <c r="L131" s="106" t="s">
        <v>302</v>
      </c>
      <c r="M131" s="106" t="s">
        <v>200</v>
      </c>
      <c r="N131" s="106" t="s">
        <v>207</v>
      </c>
      <c r="O131" s="106" t="s">
        <v>444</v>
      </c>
      <c r="P131" s="106">
        <v>60.8</v>
      </c>
      <c r="Q131" s="113">
        <v>309.35</v>
      </c>
      <c r="R131" s="106"/>
      <c r="S131" s="109" t="str">
        <f t="shared" si="15"/>
        <v>DrewCHRISTENSEN</v>
      </c>
      <c r="T131" s="113">
        <v>6.0</v>
      </c>
      <c r="U131" s="106" t="s">
        <v>525</v>
      </c>
      <c r="V131" s="106" t="s">
        <v>205</v>
      </c>
      <c r="W131" s="106" t="s">
        <v>207</v>
      </c>
      <c r="X131" s="106" t="s">
        <v>445</v>
      </c>
      <c r="Y131" s="106">
        <v>28.6</v>
      </c>
      <c r="Z131" s="113">
        <v>477.04</v>
      </c>
      <c r="AA131" s="106"/>
      <c r="AB131" s="106"/>
      <c r="AC131" s="106"/>
    </row>
    <row r="132" ht="15.75" customHeight="1">
      <c r="A132" s="113" t="str">
        <f t="shared" si="13"/>
        <v>KristianSTOLL</v>
      </c>
      <c r="B132" s="113">
        <v>14.0</v>
      </c>
      <c r="C132" s="120" t="s">
        <v>260</v>
      </c>
      <c r="D132" s="120" t="s">
        <v>259</v>
      </c>
      <c r="E132" s="120" t="s">
        <v>223</v>
      </c>
      <c r="G132" s="113">
        <v>52.6</v>
      </c>
      <c r="H132" s="113">
        <v>290.79</v>
      </c>
      <c r="J132" s="113" t="str">
        <f t="shared" si="14"/>
        <v>ByronLAMBERT</v>
      </c>
      <c r="K132" s="113">
        <v>14.0</v>
      </c>
      <c r="L132" s="106" t="s">
        <v>498</v>
      </c>
      <c r="M132" s="106" t="s">
        <v>241</v>
      </c>
      <c r="N132" s="106" t="s">
        <v>207</v>
      </c>
      <c r="O132" s="106" t="s">
        <v>472</v>
      </c>
      <c r="P132" s="106">
        <v>59.6</v>
      </c>
      <c r="Q132" s="113">
        <v>290.79</v>
      </c>
      <c r="R132" s="106"/>
      <c r="S132" s="109" t="str">
        <f t="shared" si="15"/>
        <v>KhrystianCATLIN</v>
      </c>
      <c r="T132" s="113">
        <v>7.0</v>
      </c>
      <c r="U132" s="106" t="s">
        <v>511</v>
      </c>
      <c r="V132" s="106" t="s">
        <v>268</v>
      </c>
      <c r="W132" s="106" t="s">
        <v>207</v>
      </c>
      <c r="X132" s="106" t="s">
        <v>445</v>
      </c>
      <c r="Y132" s="106">
        <v>28.5</v>
      </c>
      <c r="Z132" s="113">
        <v>448.42</v>
      </c>
      <c r="AA132" s="106"/>
      <c r="AB132" s="106"/>
      <c r="AC132" s="106"/>
    </row>
    <row r="133" ht="15.75" customHeight="1">
      <c r="A133" s="113" t="str">
        <f t="shared" si="13"/>
        <v>LukeGAREAU</v>
      </c>
      <c r="B133" s="113">
        <v>15.0</v>
      </c>
      <c r="C133" s="120" t="s">
        <v>532</v>
      </c>
      <c r="D133" s="120" t="s">
        <v>239</v>
      </c>
      <c r="E133" s="120" t="s">
        <v>207</v>
      </c>
      <c r="G133" s="113">
        <v>52.6</v>
      </c>
      <c r="H133" s="113">
        <v>273.34</v>
      </c>
      <c r="J133" s="113" t="str">
        <f t="shared" si="14"/>
        <v>JacksonATKINSON</v>
      </c>
      <c r="K133" s="113">
        <v>15.0</v>
      </c>
      <c r="L133" s="106" t="s">
        <v>533</v>
      </c>
      <c r="M133" s="106" t="s">
        <v>255</v>
      </c>
      <c r="N133" s="106" t="s">
        <v>223</v>
      </c>
      <c r="O133" s="106" t="s">
        <v>441</v>
      </c>
      <c r="P133" s="106">
        <v>59.6</v>
      </c>
      <c r="Q133" s="113">
        <v>273.34</v>
      </c>
      <c r="R133" s="106"/>
      <c r="S133" s="109" t="str">
        <f t="shared" si="15"/>
        <v>RoxtonDORWARD</v>
      </c>
      <c r="T133" s="113">
        <v>8.0</v>
      </c>
      <c r="U133" s="106" t="s">
        <v>254</v>
      </c>
      <c r="V133" s="106" t="s">
        <v>253</v>
      </c>
      <c r="W133" s="106" t="s">
        <v>223</v>
      </c>
      <c r="X133" s="106" t="s">
        <v>445</v>
      </c>
      <c r="Y133" s="109">
        <v>28.4</v>
      </c>
      <c r="Z133" s="113">
        <v>421.51</v>
      </c>
      <c r="AA133" s="106"/>
      <c r="AB133" s="106"/>
      <c r="AC133" s="106"/>
    </row>
    <row r="134" ht="15.75" customHeight="1">
      <c r="A134" s="113" t="str">
        <f t="shared" si="13"/>
        <v>YamatoBUHLER</v>
      </c>
      <c r="B134" s="113">
        <v>16.0</v>
      </c>
      <c r="C134" s="120" t="s">
        <v>289</v>
      </c>
      <c r="D134" s="120" t="s">
        <v>288</v>
      </c>
      <c r="E134" s="120" t="s">
        <v>223</v>
      </c>
      <c r="G134" s="113">
        <v>52.2</v>
      </c>
      <c r="H134" s="113">
        <v>256.94</v>
      </c>
      <c r="J134" s="113" t="str">
        <f t="shared" si="14"/>
        <v>GriffinPATERSON</v>
      </c>
      <c r="K134" s="113">
        <v>16.0</v>
      </c>
      <c r="L134" s="106" t="s">
        <v>486</v>
      </c>
      <c r="M134" s="106" t="s">
        <v>263</v>
      </c>
      <c r="N134" s="106" t="s">
        <v>207</v>
      </c>
      <c r="O134" s="106" t="s">
        <v>444</v>
      </c>
      <c r="P134" s="106">
        <v>58.8</v>
      </c>
      <c r="Q134" s="113">
        <v>256.94</v>
      </c>
      <c r="R134" s="106"/>
      <c r="S134" s="109" t="str">
        <f t="shared" si="15"/>
        <v>CooperBASKO</v>
      </c>
      <c r="T134" s="113">
        <v>9.0</v>
      </c>
      <c r="U134" s="106" t="s">
        <v>529</v>
      </c>
      <c r="V134" s="106" t="s">
        <v>245</v>
      </c>
      <c r="W134" s="106" t="s">
        <v>223</v>
      </c>
      <c r="X134" s="106" t="s">
        <v>441</v>
      </c>
      <c r="Y134" s="109">
        <v>28.3</v>
      </c>
      <c r="Z134" s="113">
        <v>396.22</v>
      </c>
      <c r="AA134" s="106"/>
      <c r="AB134" s="106"/>
      <c r="AC134" s="106"/>
    </row>
    <row r="135" ht="15.75" customHeight="1">
      <c r="A135" s="113" t="str">
        <f t="shared" si="13"/>
        <v>WilliamHAYES</v>
      </c>
      <c r="B135" s="113">
        <v>17.0</v>
      </c>
      <c r="C135" s="120" t="s">
        <v>295</v>
      </c>
      <c r="D135" s="120" t="s">
        <v>294</v>
      </c>
      <c r="E135" s="120" t="s">
        <v>223</v>
      </c>
      <c r="G135" s="113">
        <v>51.4</v>
      </c>
      <c r="H135" s="113">
        <v>241.52</v>
      </c>
      <c r="J135" s="113" t="str">
        <f t="shared" si="14"/>
        <v>KristianSTOLL</v>
      </c>
      <c r="K135" s="113">
        <v>17.0</v>
      </c>
      <c r="L135" s="106" t="s">
        <v>260</v>
      </c>
      <c r="M135" s="106" t="s">
        <v>259</v>
      </c>
      <c r="N135" s="106" t="s">
        <v>223</v>
      </c>
      <c r="O135" s="106" t="s">
        <v>441</v>
      </c>
      <c r="P135" s="106">
        <v>57.2</v>
      </c>
      <c r="Q135" s="113">
        <v>241.52</v>
      </c>
      <c r="R135" s="106"/>
      <c r="S135" s="109" t="str">
        <f t="shared" si="15"/>
        <v>KristianKNUDSGAARD</v>
      </c>
      <c r="T135" s="113">
        <v>10.0</v>
      </c>
      <c r="U135" s="106" t="s">
        <v>534</v>
      </c>
      <c r="V135" s="106" t="s">
        <v>259</v>
      </c>
      <c r="W135" s="106" t="s">
        <v>212</v>
      </c>
      <c r="X135" s="106" t="s">
        <v>441</v>
      </c>
      <c r="Y135" s="106">
        <v>28.2</v>
      </c>
      <c r="Z135" s="113">
        <v>372.45</v>
      </c>
      <c r="AA135" s="106"/>
      <c r="AB135" s="106"/>
      <c r="AC135" s="106"/>
    </row>
    <row r="136" ht="15.75" customHeight="1">
      <c r="A136" s="113" t="str">
        <f t="shared" si="13"/>
        <v>KalenSTOLL</v>
      </c>
      <c r="B136" s="113">
        <v>18.0</v>
      </c>
      <c r="C136" s="120" t="s">
        <v>260</v>
      </c>
      <c r="D136" s="120" t="s">
        <v>303</v>
      </c>
      <c r="E136" s="120" t="s">
        <v>207</v>
      </c>
      <c r="G136" s="113">
        <v>51.0</v>
      </c>
      <c r="H136" s="113">
        <v>227.03</v>
      </c>
      <c r="J136" s="113" t="str">
        <f t="shared" si="14"/>
        <v>EvanBOYD</v>
      </c>
      <c r="K136" s="113">
        <v>18.0</v>
      </c>
      <c r="L136" s="106" t="s">
        <v>284</v>
      </c>
      <c r="M136" s="106" t="s">
        <v>230</v>
      </c>
      <c r="N136" s="106" t="s">
        <v>212</v>
      </c>
      <c r="O136" s="106" t="s">
        <v>463</v>
      </c>
      <c r="P136" s="106">
        <v>55.2</v>
      </c>
      <c r="Q136" s="113">
        <v>227.03</v>
      </c>
      <c r="R136" s="106"/>
      <c r="S136" s="109" t="str">
        <f t="shared" si="15"/>
        <v>ArmaanASRAR HAGHIGHI</v>
      </c>
      <c r="T136" s="113">
        <v>11.0</v>
      </c>
      <c r="U136" s="106" t="s">
        <v>267</v>
      </c>
      <c r="V136" s="106" t="s">
        <v>266</v>
      </c>
      <c r="W136" s="106" t="s">
        <v>207</v>
      </c>
      <c r="X136" s="106" t="s">
        <v>518</v>
      </c>
      <c r="Y136" s="106">
        <v>27.3</v>
      </c>
      <c r="Z136" s="113">
        <v>350.1</v>
      </c>
      <c r="AA136" s="106"/>
      <c r="AB136" s="106"/>
      <c r="AC136" s="106"/>
    </row>
    <row r="137" ht="15.75" customHeight="1">
      <c r="A137" s="113" t="str">
        <f t="shared" si="13"/>
        <v>ByronLAMBERT</v>
      </c>
      <c r="B137" s="113">
        <v>19.0</v>
      </c>
      <c r="C137" s="120" t="s">
        <v>498</v>
      </c>
      <c r="D137" s="120" t="s">
        <v>241</v>
      </c>
      <c r="E137" s="120" t="s">
        <v>207</v>
      </c>
      <c r="G137" s="113">
        <v>50.8</v>
      </c>
      <c r="H137" s="113">
        <v>213.41</v>
      </c>
      <c r="J137" s="113" t="str">
        <f t="shared" si="14"/>
        <v>LiamNICOL</v>
      </c>
      <c r="K137" s="113">
        <v>19.0</v>
      </c>
      <c r="L137" s="106" t="s">
        <v>348</v>
      </c>
      <c r="M137" s="106" t="s">
        <v>347</v>
      </c>
      <c r="N137" s="106" t="s">
        <v>207</v>
      </c>
      <c r="O137" s="106" t="s">
        <v>444</v>
      </c>
      <c r="P137" s="106">
        <v>54.8</v>
      </c>
      <c r="Q137" s="113">
        <v>213.41</v>
      </c>
      <c r="R137" s="106"/>
      <c r="S137" s="109" t="str">
        <f t="shared" si="15"/>
        <v>SaxonBERRY</v>
      </c>
      <c r="T137" s="113">
        <v>12.0</v>
      </c>
      <c r="U137" s="106" t="s">
        <v>503</v>
      </c>
      <c r="V137" s="106" t="s">
        <v>250</v>
      </c>
      <c r="W137" s="106" t="s">
        <v>207</v>
      </c>
      <c r="X137" s="106" t="s">
        <v>518</v>
      </c>
      <c r="Y137" s="106">
        <v>27.1</v>
      </c>
      <c r="Z137" s="113">
        <v>329.09</v>
      </c>
      <c r="AA137" s="106"/>
      <c r="AB137" s="106"/>
      <c r="AC137" s="106"/>
    </row>
    <row r="138" ht="15.75" customHeight="1">
      <c r="A138" s="113" t="str">
        <f t="shared" si="13"/>
        <v>JacobMARTIN</v>
      </c>
      <c r="B138" s="113">
        <v>20.0</v>
      </c>
      <c r="C138" s="120" t="s">
        <v>298</v>
      </c>
      <c r="D138" s="120" t="s">
        <v>297</v>
      </c>
      <c r="E138" s="120" t="s">
        <v>223</v>
      </c>
      <c r="G138" s="113">
        <v>50.2</v>
      </c>
      <c r="H138" s="113">
        <v>200.61</v>
      </c>
      <c r="J138" s="113" t="str">
        <f t="shared" si="14"/>
        <v>KhrystianCATLIN</v>
      </c>
      <c r="K138" s="113">
        <v>20.0</v>
      </c>
      <c r="L138" s="106" t="s">
        <v>511</v>
      </c>
      <c r="M138" s="106" t="s">
        <v>268</v>
      </c>
      <c r="N138" s="106" t="s">
        <v>207</v>
      </c>
      <c r="O138" s="106" t="s">
        <v>445</v>
      </c>
      <c r="P138" s="106">
        <v>54.0</v>
      </c>
      <c r="Q138" s="113">
        <v>200.61</v>
      </c>
      <c r="R138" s="106"/>
      <c r="S138" s="109" t="str">
        <f t="shared" si="15"/>
        <v>RyderBARTLETT</v>
      </c>
      <c r="T138" s="113">
        <v>13.0</v>
      </c>
      <c r="U138" s="106" t="s">
        <v>535</v>
      </c>
      <c r="V138" s="106" t="s">
        <v>228</v>
      </c>
      <c r="W138" s="106" t="s">
        <v>212</v>
      </c>
      <c r="X138" s="106" t="s">
        <v>518</v>
      </c>
      <c r="Y138" s="106">
        <v>26.8</v>
      </c>
      <c r="Z138" s="113">
        <v>309.35</v>
      </c>
      <c r="AA138" s="106"/>
      <c r="AB138" s="106"/>
      <c r="AC138" s="106"/>
    </row>
    <row r="139" ht="15.75" customHeight="1">
      <c r="A139" s="113" t="str">
        <f t="shared" si="13"/>
        <v>OwenCOOPER</v>
      </c>
      <c r="B139" s="113">
        <v>21.0</v>
      </c>
      <c r="C139" s="120" t="s">
        <v>293</v>
      </c>
      <c r="D139" s="120" t="s">
        <v>292</v>
      </c>
      <c r="E139" s="120" t="s">
        <v>207</v>
      </c>
      <c r="G139" s="113">
        <v>47.6</v>
      </c>
      <c r="H139" s="113">
        <v>188.57</v>
      </c>
      <c r="J139" s="113" t="str">
        <f t="shared" si="14"/>
        <v>YamatoBUHLER</v>
      </c>
      <c r="K139" s="113">
        <v>21.0</v>
      </c>
      <c r="L139" s="106" t="s">
        <v>289</v>
      </c>
      <c r="M139" s="106" t="s">
        <v>288</v>
      </c>
      <c r="N139" s="106" t="s">
        <v>223</v>
      </c>
      <c r="O139" s="106" t="s">
        <v>463</v>
      </c>
      <c r="P139" s="106">
        <v>54.0</v>
      </c>
      <c r="Q139" s="113">
        <v>188.57</v>
      </c>
      <c r="R139" s="106"/>
      <c r="S139" s="109" t="str">
        <f t="shared" si="15"/>
        <v>TysonPOPOVE</v>
      </c>
      <c r="T139" s="113">
        <v>14.0</v>
      </c>
      <c r="U139" s="106" t="s">
        <v>505</v>
      </c>
      <c r="V139" s="106" t="s">
        <v>328</v>
      </c>
      <c r="W139" s="106" t="s">
        <v>223</v>
      </c>
      <c r="X139" s="106" t="s">
        <v>476</v>
      </c>
      <c r="Y139" s="106">
        <v>26.4</v>
      </c>
      <c r="Z139" s="113">
        <v>290.79</v>
      </c>
      <c r="AA139" s="106"/>
      <c r="AB139" s="106"/>
      <c r="AC139" s="106"/>
    </row>
    <row r="140" ht="15.75" customHeight="1">
      <c r="A140" s="113" t="str">
        <f t="shared" si="13"/>
        <v>HunterLARSON</v>
      </c>
      <c r="B140" s="113">
        <v>22.0</v>
      </c>
      <c r="C140" s="120" t="s">
        <v>314</v>
      </c>
      <c r="D140" s="120" t="s">
        <v>313</v>
      </c>
      <c r="E140" s="120" t="s">
        <v>223</v>
      </c>
      <c r="G140" s="113">
        <v>47.0</v>
      </c>
      <c r="H140" s="113">
        <v>177.25</v>
      </c>
      <c r="J140" s="113" t="str">
        <f t="shared" si="14"/>
        <v>RoxtonDORWARD</v>
      </c>
      <c r="K140" s="113">
        <v>22.0</v>
      </c>
      <c r="L140" s="106" t="s">
        <v>254</v>
      </c>
      <c r="M140" s="106" t="s">
        <v>253</v>
      </c>
      <c r="N140" s="106" t="s">
        <v>223</v>
      </c>
      <c r="O140" s="106" t="s">
        <v>445</v>
      </c>
      <c r="P140" s="106">
        <v>53.6</v>
      </c>
      <c r="Q140" s="113">
        <v>177.25</v>
      </c>
      <c r="R140" s="106"/>
      <c r="S140" s="109" t="str">
        <f t="shared" si="15"/>
        <v>TainPRENTICE</v>
      </c>
      <c r="T140" s="113">
        <v>15.0</v>
      </c>
      <c r="U140" s="106" t="s">
        <v>132</v>
      </c>
      <c r="V140" s="106" t="s">
        <v>261</v>
      </c>
      <c r="W140" s="106" t="s">
        <v>223</v>
      </c>
      <c r="X140" s="106" t="s">
        <v>444</v>
      </c>
      <c r="Y140" s="109">
        <v>25.8</v>
      </c>
      <c r="Z140" s="113">
        <v>273.34</v>
      </c>
      <c r="AA140" s="106"/>
      <c r="AB140" s="106"/>
      <c r="AC140" s="106"/>
    </row>
    <row r="141" ht="15.75" customHeight="1">
      <c r="A141" s="113" t="str">
        <f t="shared" si="13"/>
        <v>LeoLONGSTREET</v>
      </c>
      <c r="B141" s="113">
        <v>23.0</v>
      </c>
      <c r="C141" s="120" t="s">
        <v>305</v>
      </c>
      <c r="D141" s="120" t="s">
        <v>304</v>
      </c>
      <c r="E141" s="120" t="s">
        <v>207</v>
      </c>
      <c r="G141" s="113">
        <v>46.8</v>
      </c>
      <c r="H141" s="113">
        <v>166.62</v>
      </c>
      <c r="J141" s="113" t="str">
        <f t="shared" si="14"/>
        <v>WilliamHAYES</v>
      </c>
      <c r="K141" s="113">
        <v>23.0</v>
      </c>
      <c r="L141" s="106" t="s">
        <v>295</v>
      </c>
      <c r="M141" s="106" t="s">
        <v>294</v>
      </c>
      <c r="N141" s="106" t="s">
        <v>223</v>
      </c>
      <c r="O141" s="106" t="s">
        <v>445</v>
      </c>
      <c r="P141" s="106">
        <v>53.2</v>
      </c>
      <c r="Q141" s="113">
        <v>166.62</v>
      </c>
      <c r="R141" s="106"/>
      <c r="S141" s="109" t="str">
        <f t="shared" si="15"/>
        <v>ConnorWHITE</v>
      </c>
      <c r="T141" s="113">
        <v>16.0</v>
      </c>
      <c r="U141" s="106" t="s">
        <v>265</v>
      </c>
      <c r="V141" s="106" t="s">
        <v>274</v>
      </c>
      <c r="W141" s="106" t="s">
        <v>207</v>
      </c>
      <c r="X141" s="106" t="s">
        <v>445</v>
      </c>
      <c r="Y141" s="106">
        <v>25.5</v>
      </c>
      <c r="Z141" s="113">
        <v>256.94</v>
      </c>
      <c r="AA141" s="106"/>
      <c r="AB141" s="106"/>
      <c r="AC141" s="106"/>
    </row>
    <row r="142" ht="15.75" customHeight="1">
      <c r="A142" s="113" t="str">
        <f t="shared" si="13"/>
        <v>KhrystianCATLIN</v>
      </c>
      <c r="B142" s="113">
        <v>24.0</v>
      </c>
      <c r="C142" s="120" t="s">
        <v>511</v>
      </c>
      <c r="D142" s="120" t="s">
        <v>268</v>
      </c>
      <c r="E142" s="120" t="s">
        <v>207</v>
      </c>
      <c r="G142" s="113">
        <v>45.2</v>
      </c>
      <c r="H142" s="113">
        <v>156.62</v>
      </c>
      <c r="J142" s="113" t="str">
        <f t="shared" si="14"/>
        <v>ArmaanASRAR HAGHIGHI</v>
      </c>
      <c r="K142" s="113">
        <v>24.0</v>
      </c>
      <c r="L142" s="106" t="s">
        <v>267</v>
      </c>
      <c r="M142" s="106" t="s">
        <v>266</v>
      </c>
      <c r="N142" s="106" t="s">
        <v>207</v>
      </c>
      <c r="O142" s="106" t="s">
        <v>463</v>
      </c>
      <c r="P142" s="106">
        <v>53.0</v>
      </c>
      <c r="Q142" s="113">
        <v>156.62</v>
      </c>
      <c r="R142" s="106"/>
      <c r="S142" s="109" t="str">
        <f t="shared" si="15"/>
        <v>ByronLAMBERT</v>
      </c>
      <c r="T142" s="113">
        <v>17.0</v>
      </c>
      <c r="U142" s="106" t="s">
        <v>498</v>
      </c>
      <c r="V142" s="106" t="s">
        <v>241</v>
      </c>
      <c r="W142" s="106" t="s">
        <v>207</v>
      </c>
      <c r="X142" s="106" t="s">
        <v>472</v>
      </c>
      <c r="Y142" s="106">
        <v>25.4</v>
      </c>
      <c r="Z142" s="113">
        <v>241.52</v>
      </c>
      <c r="AA142" s="106"/>
      <c r="AB142" s="106"/>
      <c r="AC142" s="106"/>
    </row>
    <row r="143" ht="15.75" customHeight="1">
      <c r="A143" s="113" t="str">
        <f t="shared" si="13"/>
        <v>TainPRENTICE</v>
      </c>
      <c r="B143" s="113">
        <v>25.0</v>
      </c>
      <c r="C143" s="120" t="s">
        <v>132</v>
      </c>
      <c r="D143" s="120" t="s">
        <v>261</v>
      </c>
      <c r="E143" s="120" t="s">
        <v>223</v>
      </c>
      <c r="G143" s="113">
        <v>45.2</v>
      </c>
      <c r="H143" s="113">
        <v>147.23</v>
      </c>
      <c r="J143" s="113" t="str">
        <f t="shared" si="14"/>
        <v>RyderBARTLETT</v>
      </c>
      <c r="K143" s="113">
        <v>25.0</v>
      </c>
      <c r="L143" s="106" t="s">
        <v>535</v>
      </c>
      <c r="M143" s="106" t="s">
        <v>228</v>
      </c>
      <c r="N143" s="106" t="s">
        <v>212</v>
      </c>
      <c r="O143" s="106" t="s">
        <v>463</v>
      </c>
      <c r="P143" s="106">
        <v>52.2</v>
      </c>
      <c r="Q143" s="113">
        <v>147.23</v>
      </c>
      <c r="R143" s="106"/>
      <c r="S143" s="109" t="str">
        <f t="shared" si="15"/>
        <v>EvanBOYD</v>
      </c>
      <c r="T143" s="113">
        <v>18.0</v>
      </c>
      <c r="U143" s="106" t="s">
        <v>284</v>
      </c>
      <c r="V143" s="106" t="s">
        <v>230</v>
      </c>
      <c r="W143" s="106" t="s">
        <v>212</v>
      </c>
      <c r="X143" s="106" t="s">
        <v>518</v>
      </c>
      <c r="Y143" s="106">
        <v>24.9</v>
      </c>
      <c r="Z143" s="113">
        <v>227.03</v>
      </c>
      <c r="AA143" s="106"/>
      <c r="AB143" s="106"/>
      <c r="AC143" s="106"/>
    </row>
    <row r="144" ht="15.75" customHeight="1">
      <c r="A144" s="113" t="str">
        <f t="shared" si="13"/>
        <v>SamDOOLEY</v>
      </c>
      <c r="B144" s="113">
        <v>26.0</v>
      </c>
      <c r="C144" s="120" t="s">
        <v>279</v>
      </c>
      <c r="D144" s="120" t="s">
        <v>278</v>
      </c>
      <c r="E144" s="120" t="s">
        <v>223</v>
      </c>
      <c r="G144" s="113">
        <v>45.0</v>
      </c>
      <c r="H144" s="113">
        <v>138.39</v>
      </c>
      <c r="J144" s="113" t="str">
        <f t="shared" si="14"/>
        <v>CharlieDOMARESKI</v>
      </c>
      <c r="K144" s="113">
        <v>26.0</v>
      </c>
      <c r="L144" s="106" t="s">
        <v>310</v>
      </c>
      <c r="M144" s="106" t="s">
        <v>113</v>
      </c>
      <c r="N144" s="106" t="s">
        <v>212</v>
      </c>
      <c r="O144" s="106" t="s">
        <v>444</v>
      </c>
      <c r="P144" s="106">
        <v>51.8</v>
      </c>
      <c r="Q144" s="113">
        <v>138.39</v>
      </c>
      <c r="R144" s="106"/>
      <c r="S144" s="109" t="str">
        <f t="shared" si="15"/>
        <v>EvanWHITE</v>
      </c>
      <c r="T144" s="113">
        <v>19.0</v>
      </c>
      <c r="U144" s="106" t="s">
        <v>265</v>
      </c>
      <c r="V144" s="106" t="s">
        <v>230</v>
      </c>
      <c r="W144" s="106" t="s">
        <v>207</v>
      </c>
      <c r="X144" s="106" t="s">
        <v>445</v>
      </c>
      <c r="Y144" s="106">
        <v>23.4</v>
      </c>
      <c r="Z144" s="113">
        <v>213.41</v>
      </c>
      <c r="AA144" s="106"/>
      <c r="AB144" s="106"/>
      <c r="AC144" s="106"/>
    </row>
    <row r="145" ht="15.75" customHeight="1">
      <c r="A145" s="113" t="str">
        <f t="shared" si="13"/>
        <v>MorganHUSEBY</v>
      </c>
      <c r="B145" s="113">
        <v>27.0</v>
      </c>
      <c r="C145" s="120" t="s">
        <v>307</v>
      </c>
      <c r="D145" s="120" t="s">
        <v>306</v>
      </c>
      <c r="E145" s="120" t="s">
        <v>207</v>
      </c>
      <c r="G145" s="113">
        <v>44.4</v>
      </c>
      <c r="H145" s="113">
        <v>130.09</v>
      </c>
      <c r="J145" s="113" t="str">
        <f t="shared" si="14"/>
        <v>YohanSIMPSON</v>
      </c>
      <c r="K145" s="113">
        <v>27.0</v>
      </c>
      <c r="L145" s="106" t="s">
        <v>367</v>
      </c>
      <c r="M145" s="106" t="s">
        <v>366</v>
      </c>
      <c r="N145" s="106" t="s">
        <v>207</v>
      </c>
      <c r="O145" s="106" t="s">
        <v>444</v>
      </c>
      <c r="P145" s="106">
        <v>51.0</v>
      </c>
      <c r="Q145" s="113">
        <v>130.09</v>
      </c>
      <c r="R145" s="106"/>
      <c r="S145" s="109" t="str">
        <f t="shared" si="15"/>
        <v>NelsonBEYRIESMITH</v>
      </c>
      <c r="T145" s="113">
        <v>20.0</v>
      </c>
      <c r="U145" s="106" t="s">
        <v>350</v>
      </c>
      <c r="V145" s="106" t="s">
        <v>349</v>
      </c>
      <c r="W145" s="106" t="s">
        <v>223</v>
      </c>
      <c r="X145" s="106" t="s">
        <v>518</v>
      </c>
      <c r="Y145" s="109">
        <v>22.4</v>
      </c>
      <c r="Z145" s="113">
        <v>200.61</v>
      </c>
      <c r="AA145" s="106"/>
      <c r="AB145" s="106"/>
      <c r="AC145" s="106"/>
    </row>
    <row r="146" ht="15.75" customHeight="1">
      <c r="A146" s="113" t="str">
        <f t="shared" si="13"/>
        <v>BooneLETENDRE</v>
      </c>
      <c r="B146" s="113">
        <v>28.0</v>
      </c>
      <c r="C146" s="120" t="s">
        <v>374</v>
      </c>
      <c r="D146" s="120" t="s">
        <v>373</v>
      </c>
      <c r="E146" s="120" t="s">
        <v>223</v>
      </c>
      <c r="G146" s="113">
        <v>44.2</v>
      </c>
      <c r="H146" s="113">
        <v>122.28</v>
      </c>
      <c r="J146" s="113" t="str">
        <f t="shared" si="14"/>
        <v>ConnorWHITE</v>
      </c>
      <c r="K146" s="113">
        <v>28.0</v>
      </c>
      <c r="L146" s="106" t="s">
        <v>265</v>
      </c>
      <c r="M146" s="106" t="s">
        <v>274</v>
      </c>
      <c r="N146" s="106" t="s">
        <v>207</v>
      </c>
      <c r="O146" s="106" t="s">
        <v>445</v>
      </c>
      <c r="P146" s="106">
        <v>50.6</v>
      </c>
      <c r="Q146" s="113">
        <v>122.28</v>
      </c>
      <c r="R146" s="106"/>
      <c r="S146" s="109" t="str">
        <f t="shared" si="15"/>
        <v>KylarANDREWS</v>
      </c>
      <c r="T146" s="113">
        <v>21.0</v>
      </c>
      <c r="U146" s="106" t="s">
        <v>338</v>
      </c>
      <c r="V146" s="106" t="s">
        <v>337</v>
      </c>
      <c r="W146" s="106" t="s">
        <v>207</v>
      </c>
      <c r="X146" s="106" t="s">
        <v>444</v>
      </c>
      <c r="Y146" s="106">
        <v>22.3</v>
      </c>
      <c r="Z146" s="113">
        <v>188.57</v>
      </c>
      <c r="AA146" s="106"/>
      <c r="AB146" s="106"/>
      <c r="AC146" s="106"/>
    </row>
    <row r="147" ht="15.75" customHeight="1">
      <c r="A147" s="113" t="str">
        <f t="shared" si="13"/>
        <v>JoshuaGUILD</v>
      </c>
      <c r="B147" s="113">
        <v>29.0</v>
      </c>
      <c r="C147" s="120" t="s">
        <v>312</v>
      </c>
      <c r="D147" s="120" t="s">
        <v>321</v>
      </c>
      <c r="E147" s="120" t="s">
        <v>223</v>
      </c>
      <c r="G147" s="113">
        <v>44.0</v>
      </c>
      <c r="H147" s="113">
        <v>114.95</v>
      </c>
      <c r="J147" s="113" t="str">
        <f t="shared" si="14"/>
        <v>OscarMOORE</v>
      </c>
      <c r="K147" s="113">
        <v>29.0</v>
      </c>
      <c r="L147" s="106" t="s">
        <v>318</v>
      </c>
      <c r="M147" s="106" t="s">
        <v>317</v>
      </c>
      <c r="N147" s="106" t="s">
        <v>212</v>
      </c>
      <c r="O147" s="106" t="s">
        <v>441</v>
      </c>
      <c r="P147" s="106">
        <v>49.4</v>
      </c>
      <c r="Q147" s="113">
        <v>114.95</v>
      </c>
      <c r="R147" s="106"/>
      <c r="S147" s="109" t="str">
        <f t="shared" si="15"/>
        <v>TylerSWAIN</v>
      </c>
      <c r="T147" s="113">
        <v>22.0</v>
      </c>
      <c r="U147" s="106" t="s">
        <v>504</v>
      </c>
      <c r="V147" s="106" t="s">
        <v>359</v>
      </c>
      <c r="W147" s="106" t="s">
        <v>223</v>
      </c>
      <c r="X147" s="106" t="s">
        <v>518</v>
      </c>
      <c r="Y147" s="109">
        <v>22.1</v>
      </c>
      <c r="Z147" s="113">
        <v>177.25</v>
      </c>
      <c r="AA147" s="106"/>
      <c r="AB147" s="106"/>
      <c r="AC147" s="106"/>
    </row>
    <row r="148" ht="15.75" customHeight="1">
      <c r="A148" s="113" t="str">
        <f t="shared" si="13"/>
        <v>JacksonKENDELL</v>
      </c>
      <c r="B148" s="113">
        <v>30.0</v>
      </c>
      <c r="C148" s="120" t="s">
        <v>330</v>
      </c>
      <c r="D148" s="120" t="s">
        <v>255</v>
      </c>
      <c r="E148" s="120" t="s">
        <v>223</v>
      </c>
      <c r="G148" s="113">
        <v>43.0</v>
      </c>
      <c r="H148" s="113">
        <v>108.05</v>
      </c>
      <c r="J148" s="113" t="str">
        <f t="shared" si="14"/>
        <v>JackHAWRYS</v>
      </c>
      <c r="K148" s="113">
        <v>30.0</v>
      </c>
      <c r="L148" s="106" t="s">
        <v>342</v>
      </c>
      <c r="M148" s="106" t="s">
        <v>282</v>
      </c>
      <c r="N148" s="106" t="s">
        <v>223</v>
      </c>
      <c r="O148" s="106" t="s">
        <v>444</v>
      </c>
      <c r="P148" s="106">
        <v>47.8</v>
      </c>
      <c r="Q148" s="113">
        <v>108.05</v>
      </c>
      <c r="R148" s="106"/>
      <c r="S148" s="109" t="str">
        <f t="shared" si="15"/>
        <v>IsaacFRIESEN</v>
      </c>
      <c r="T148" s="113">
        <v>23.0</v>
      </c>
      <c r="U148" s="106" t="s">
        <v>356</v>
      </c>
      <c r="V148" s="106" t="s">
        <v>363</v>
      </c>
      <c r="W148" s="106" t="s">
        <v>207</v>
      </c>
      <c r="X148" s="106" t="s">
        <v>518</v>
      </c>
      <c r="Y148" s="106">
        <v>22.1</v>
      </c>
      <c r="Z148" s="113">
        <v>166.62</v>
      </c>
      <c r="AA148" s="106"/>
      <c r="AB148" s="106"/>
      <c r="AC148" s="106"/>
    </row>
    <row r="149" ht="15.75" customHeight="1">
      <c r="A149" s="113" t="str">
        <f t="shared" si="13"/>
        <v>BennettHAMPSHIRE-MCLURG</v>
      </c>
      <c r="B149" s="113">
        <v>31.0</v>
      </c>
      <c r="C149" s="120" t="s">
        <v>497</v>
      </c>
      <c r="D149" s="120" t="s">
        <v>299</v>
      </c>
      <c r="E149" s="120" t="s">
        <v>207</v>
      </c>
      <c r="G149" s="113">
        <v>42.4</v>
      </c>
      <c r="H149" s="113">
        <v>101.57</v>
      </c>
      <c r="J149" s="113" t="str">
        <f t="shared" si="14"/>
        <v>JoshuaGUILD</v>
      </c>
      <c r="K149" s="113">
        <v>31.0</v>
      </c>
      <c r="L149" s="106" t="s">
        <v>312</v>
      </c>
      <c r="M149" s="106" t="s">
        <v>321</v>
      </c>
      <c r="N149" s="106" t="s">
        <v>223</v>
      </c>
      <c r="O149" s="106" t="s">
        <v>445</v>
      </c>
      <c r="P149" s="106">
        <v>47.4</v>
      </c>
      <c r="Q149" s="113">
        <v>101.57</v>
      </c>
      <c r="R149" s="106"/>
      <c r="S149" s="109" t="str">
        <f t="shared" si="15"/>
        <v>FisherMACDONALD</v>
      </c>
      <c r="T149" s="113">
        <v>24.0</v>
      </c>
      <c r="U149" s="106" t="s">
        <v>316</v>
      </c>
      <c r="V149" s="106" t="s">
        <v>315</v>
      </c>
      <c r="W149" s="106" t="s">
        <v>207</v>
      </c>
      <c r="X149" s="106" t="s">
        <v>441</v>
      </c>
      <c r="Y149" s="106">
        <v>21.7</v>
      </c>
      <c r="Z149" s="113">
        <v>156.62</v>
      </c>
      <c r="AA149" s="106"/>
      <c r="AB149" s="106"/>
      <c r="AC149" s="106"/>
    </row>
    <row r="150" ht="15.75" customHeight="1">
      <c r="A150" s="113" t="str">
        <f t="shared" si="13"/>
        <v>SimonGUILD</v>
      </c>
      <c r="B150" s="113">
        <v>32.0</v>
      </c>
      <c r="C150" s="120" t="s">
        <v>312</v>
      </c>
      <c r="D150" s="120" t="s">
        <v>311</v>
      </c>
      <c r="E150" s="120" t="s">
        <v>223</v>
      </c>
      <c r="G150" s="113">
        <v>42.0</v>
      </c>
      <c r="H150" s="113">
        <v>95.47</v>
      </c>
      <c r="J150" s="113" t="str">
        <f t="shared" si="14"/>
        <v>FisherMACDONALD</v>
      </c>
      <c r="K150" s="113">
        <v>32.0</v>
      </c>
      <c r="L150" s="106" t="s">
        <v>316</v>
      </c>
      <c r="M150" s="106" t="s">
        <v>315</v>
      </c>
      <c r="N150" s="106" t="s">
        <v>207</v>
      </c>
      <c r="O150" s="106" t="s">
        <v>441</v>
      </c>
      <c r="P150" s="106">
        <v>46.8</v>
      </c>
      <c r="Q150" s="113">
        <v>95.47</v>
      </c>
      <c r="R150" s="106"/>
      <c r="S150" s="109" t="str">
        <f t="shared" si="15"/>
        <v>SimonGUILD</v>
      </c>
      <c r="T150" s="113">
        <v>25.0</v>
      </c>
      <c r="U150" s="106" t="s">
        <v>312</v>
      </c>
      <c r="V150" s="106" t="s">
        <v>311</v>
      </c>
      <c r="W150" s="106" t="s">
        <v>223</v>
      </c>
      <c r="X150" s="106" t="s">
        <v>445</v>
      </c>
      <c r="Y150" s="109">
        <v>21.6</v>
      </c>
      <c r="Z150" s="113">
        <v>147.23</v>
      </c>
      <c r="AA150" s="106"/>
      <c r="AB150" s="106"/>
      <c r="AC150" s="106"/>
    </row>
    <row r="151" ht="15.75" customHeight="1">
      <c r="A151" s="113" t="str">
        <f t="shared" si="13"/>
        <v>ConnorKIMMINS</v>
      </c>
      <c r="B151" s="113">
        <v>33.0</v>
      </c>
      <c r="C151" s="120" t="s">
        <v>387</v>
      </c>
      <c r="D151" s="120" t="s">
        <v>274</v>
      </c>
      <c r="E151" s="120" t="s">
        <v>223</v>
      </c>
      <c r="G151" s="113">
        <v>41.8</v>
      </c>
      <c r="H151" s="113">
        <v>89.74</v>
      </c>
      <c r="J151" s="113" t="str">
        <f t="shared" si="14"/>
        <v>SimonGUILD</v>
      </c>
      <c r="K151" s="113">
        <v>33.0</v>
      </c>
      <c r="L151" s="106" t="s">
        <v>312</v>
      </c>
      <c r="M151" s="106" t="s">
        <v>311</v>
      </c>
      <c r="N151" s="106" t="s">
        <v>223</v>
      </c>
      <c r="O151" s="106" t="s">
        <v>445</v>
      </c>
      <c r="P151" s="106">
        <v>46.0</v>
      </c>
      <c r="Q151" s="113">
        <v>89.74</v>
      </c>
      <c r="R151" s="106"/>
      <c r="S151" s="109" t="str">
        <f t="shared" si="15"/>
        <v>DevonRADOSEVIC</v>
      </c>
      <c r="T151" s="113">
        <v>26.0</v>
      </c>
      <c r="U151" s="106" t="s">
        <v>536</v>
      </c>
      <c r="V151" s="106" t="s">
        <v>285</v>
      </c>
      <c r="W151" s="106" t="s">
        <v>207</v>
      </c>
      <c r="X151" s="106" t="s">
        <v>518</v>
      </c>
      <c r="Y151" s="106">
        <v>21.2</v>
      </c>
      <c r="Z151" s="113">
        <v>138.39</v>
      </c>
      <c r="AA151" s="106"/>
      <c r="AB151" s="106"/>
      <c r="AC151" s="106"/>
    </row>
    <row r="152" ht="15.75" customHeight="1">
      <c r="A152" s="113" t="str">
        <f t="shared" si="13"/>
        <v>FisherMACDONALD</v>
      </c>
      <c r="B152" s="113">
        <v>34.0</v>
      </c>
      <c r="C152" s="120" t="s">
        <v>316</v>
      </c>
      <c r="D152" s="120" t="s">
        <v>315</v>
      </c>
      <c r="E152" s="120" t="s">
        <v>207</v>
      </c>
      <c r="G152" s="113">
        <v>40.8</v>
      </c>
      <c r="H152" s="113">
        <v>84.36</v>
      </c>
      <c r="J152" s="113" t="str">
        <f t="shared" si="14"/>
        <v>EvanWHITE</v>
      </c>
      <c r="K152" s="113">
        <v>34.0</v>
      </c>
      <c r="L152" s="106" t="s">
        <v>265</v>
      </c>
      <c r="M152" s="106" t="s">
        <v>230</v>
      </c>
      <c r="N152" s="106" t="s">
        <v>207</v>
      </c>
      <c r="O152" s="106" t="s">
        <v>445</v>
      </c>
      <c r="P152" s="106">
        <v>45.6</v>
      </c>
      <c r="Q152" s="113">
        <v>84.36</v>
      </c>
      <c r="R152" s="106"/>
      <c r="S152" s="109" t="str">
        <f t="shared" si="15"/>
        <v>NathanMCGUIGAN</v>
      </c>
      <c r="T152" s="113">
        <v>27.0</v>
      </c>
      <c r="U152" s="106" t="s">
        <v>291</v>
      </c>
      <c r="V152" s="106" t="s">
        <v>290</v>
      </c>
      <c r="W152" s="106" t="s">
        <v>196</v>
      </c>
      <c r="X152" s="106" t="s">
        <v>518</v>
      </c>
      <c r="Y152" s="106">
        <v>21.2</v>
      </c>
      <c r="Z152" s="113">
        <v>130.09</v>
      </c>
      <c r="AA152" s="106"/>
      <c r="AB152" s="106"/>
      <c r="AC152" s="106"/>
    </row>
    <row r="153" ht="15.75" customHeight="1">
      <c r="A153" s="113" t="str">
        <f t="shared" si="13"/>
        <v>BennettFRIESEN</v>
      </c>
      <c r="B153" s="113">
        <v>35.0</v>
      </c>
      <c r="C153" s="120" t="s">
        <v>356</v>
      </c>
      <c r="D153" s="120" t="s">
        <v>299</v>
      </c>
      <c r="E153" s="120" t="s">
        <v>223</v>
      </c>
      <c r="G153" s="113">
        <v>40.0</v>
      </c>
      <c r="H153" s="113">
        <v>79.3</v>
      </c>
      <c r="J153" s="113" t="str">
        <f t="shared" si="14"/>
        <v>JackBURGHAM</v>
      </c>
      <c r="K153" s="113">
        <v>35.0</v>
      </c>
      <c r="L153" s="106" t="s">
        <v>283</v>
      </c>
      <c r="M153" s="106" t="s">
        <v>282</v>
      </c>
      <c r="N153" s="106" t="s">
        <v>212</v>
      </c>
      <c r="O153" s="106" t="s">
        <v>463</v>
      </c>
      <c r="P153" s="106">
        <v>43.6</v>
      </c>
      <c r="Q153" s="113">
        <v>79.3</v>
      </c>
      <c r="R153" s="106"/>
      <c r="S153" s="109" t="str">
        <f t="shared" si="15"/>
        <v>OllieSMITH</v>
      </c>
      <c r="T153" s="113">
        <v>28.0</v>
      </c>
      <c r="U153" s="106" t="s">
        <v>86</v>
      </c>
      <c r="V153" s="106" t="s">
        <v>339</v>
      </c>
      <c r="W153" s="106" t="s">
        <v>207</v>
      </c>
      <c r="X153" s="106" t="s">
        <v>441</v>
      </c>
      <c r="Y153" s="106">
        <v>21.1</v>
      </c>
      <c r="Z153" s="113">
        <v>122.28</v>
      </c>
      <c r="AA153" s="106"/>
      <c r="AB153" s="106"/>
      <c r="AC153" s="106"/>
    </row>
    <row r="154" ht="15.75" customHeight="1">
      <c r="A154" s="113" t="str">
        <f t="shared" si="13"/>
        <v>ConnorWHITE</v>
      </c>
      <c r="B154" s="113">
        <v>36.0</v>
      </c>
      <c r="C154" s="120" t="s">
        <v>265</v>
      </c>
      <c r="D154" s="120" t="s">
        <v>274</v>
      </c>
      <c r="E154" s="120" t="s">
        <v>207</v>
      </c>
      <c r="G154" s="113">
        <v>39.8</v>
      </c>
      <c r="H154" s="113">
        <v>74.54</v>
      </c>
      <c r="J154" s="113" t="str">
        <f t="shared" si="14"/>
        <v>JacksonKENDELL</v>
      </c>
      <c r="K154" s="113">
        <v>36.0</v>
      </c>
      <c r="L154" s="106" t="s">
        <v>330</v>
      </c>
      <c r="M154" s="106" t="s">
        <v>255</v>
      </c>
      <c r="N154" s="106" t="s">
        <v>223</v>
      </c>
      <c r="O154" s="106" t="s">
        <v>458</v>
      </c>
      <c r="P154" s="106">
        <v>42.2</v>
      </c>
      <c r="Q154" s="113">
        <v>74.54</v>
      </c>
      <c r="R154" s="106"/>
      <c r="S154" s="109" t="str">
        <f t="shared" si="15"/>
        <v>SpencerJORDAN</v>
      </c>
      <c r="T154" s="113">
        <v>29.0</v>
      </c>
      <c r="U154" s="106" t="s">
        <v>334</v>
      </c>
      <c r="V154" s="106" t="s">
        <v>333</v>
      </c>
      <c r="W154" s="106" t="s">
        <v>207</v>
      </c>
      <c r="X154" s="106" t="s">
        <v>476</v>
      </c>
      <c r="Y154" s="106">
        <v>20.9</v>
      </c>
      <c r="Z154" s="113">
        <v>114.95</v>
      </c>
      <c r="AA154" s="106"/>
      <c r="AB154" s="106"/>
      <c r="AC154" s="106"/>
    </row>
    <row r="155" ht="15.75" customHeight="1">
      <c r="A155" s="113" t="str">
        <f t="shared" si="13"/>
        <v>BrandonVAN SCHALM</v>
      </c>
      <c r="B155" s="113">
        <v>37.0</v>
      </c>
      <c r="C155" s="120" t="s">
        <v>378</v>
      </c>
      <c r="D155" s="120" t="s">
        <v>377</v>
      </c>
      <c r="E155" s="120" t="s">
        <v>207</v>
      </c>
      <c r="G155" s="113">
        <v>39.6</v>
      </c>
      <c r="H155" s="113">
        <v>70.07</v>
      </c>
      <c r="J155" s="113" t="str">
        <f t="shared" si="14"/>
        <v>JaxsonMILLER</v>
      </c>
      <c r="K155" s="113">
        <v>37.0</v>
      </c>
      <c r="L155" s="106" t="s">
        <v>346</v>
      </c>
      <c r="M155" s="106" t="s">
        <v>345</v>
      </c>
      <c r="N155" s="106" t="s">
        <v>207</v>
      </c>
      <c r="O155" s="106" t="s">
        <v>444</v>
      </c>
      <c r="P155" s="106">
        <v>42.2</v>
      </c>
      <c r="Q155" s="113">
        <v>70.07</v>
      </c>
      <c r="R155" s="106"/>
      <c r="S155" s="109" t="str">
        <f t="shared" si="15"/>
        <v>SamDOOLEY</v>
      </c>
      <c r="T155" s="113">
        <v>30.0</v>
      </c>
      <c r="U155" s="106" t="s">
        <v>279</v>
      </c>
      <c r="V155" s="106" t="s">
        <v>278</v>
      </c>
      <c r="W155" s="106" t="s">
        <v>223</v>
      </c>
      <c r="X155" s="106" t="s">
        <v>445</v>
      </c>
      <c r="Y155" s="109">
        <v>20.4</v>
      </c>
      <c r="Z155" s="113">
        <v>108.05</v>
      </c>
      <c r="AA155" s="106"/>
      <c r="AB155" s="106"/>
      <c r="AC155" s="106"/>
    </row>
    <row r="156" ht="15.75" customHeight="1">
      <c r="A156" s="113" t="str">
        <f t="shared" si="13"/>
        <v>JamesBROWN</v>
      </c>
      <c r="B156" s="113">
        <v>38.0</v>
      </c>
      <c r="C156" s="120" t="s">
        <v>68</v>
      </c>
      <c r="D156" s="120" t="s">
        <v>326</v>
      </c>
      <c r="E156" s="120" t="s">
        <v>223</v>
      </c>
      <c r="G156" s="113">
        <v>39.6</v>
      </c>
      <c r="H156" s="113">
        <v>65.86</v>
      </c>
      <c r="J156" s="113" t="str">
        <f t="shared" si="14"/>
        <v>LeoLONGSTREET</v>
      </c>
      <c r="K156" s="113">
        <v>38.0</v>
      </c>
      <c r="L156" s="106" t="s">
        <v>305</v>
      </c>
      <c r="M156" s="106" t="s">
        <v>304</v>
      </c>
      <c r="N156" s="106" t="s">
        <v>207</v>
      </c>
      <c r="O156" s="106" t="s">
        <v>458</v>
      </c>
      <c r="P156" s="106">
        <v>42.0</v>
      </c>
      <c r="Q156" s="113">
        <v>65.86</v>
      </c>
      <c r="R156" s="106"/>
      <c r="S156" s="109" t="str">
        <f t="shared" si="15"/>
        <v>JacobMARTIN</v>
      </c>
      <c r="T156" s="113">
        <v>31.0</v>
      </c>
      <c r="U156" s="106" t="s">
        <v>298</v>
      </c>
      <c r="V156" s="106" t="s">
        <v>297</v>
      </c>
      <c r="W156" s="106" t="s">
        <v>223</v>
      </c>
      <c r="X156" s="106" t="s">
        <v>518</v>
      </c>
      <c r="Y156" s="106">
        <v>20.4</v>
      </c>
      <c r="Z156" s="113">
        <v>101.57</v>
      </c>
      <c r="AA156" s="106"/>
      <c r="AB156" s="106"/>
      <c r="AC156" s="106"/>
    </row>
    <row r="157" ht="15.75" customHeight="1">
      <c r="A157" s="113" t="str">
        <f t="shared" si="13"/>
        <v>TyREICHERT</v>
      </c>
      <c r="B157" s="113">
        <v>39.0</v>
      </c>
      <c r="C157" s="120" t="s">
        <v>336</v>
      </c>
      <c r="D157" s="120" t="s">
        <v>335</v>
      </c>
      <c r="E157" s="120" t="s">
        <v>223</v>
      </c>
      <c r="G157" s="113">
        <v>39.4</v>
      </c>
      <c r="H157" s="113">
        <v>61.91</v>
      </c>
      <c r="J157" s="113" t="str">
        <f t="shared" si="14"/>
        <v>WillJOHNSON</v>
      </c>
      <c r="K157" s="113">
        <v>39.0</v>
      </c>
      <c r="L157" s="106" t="s">
        <v>233</v>
      </c>
      <c r="M157" s="106" t="s">
        <v>343</v>
      </c>
      <c r="N157" s="106" t="s">
        <v>223</v>
      </c>
      <c r="O157" s="106" t="s">
        <v>444</v>
      </c>
      <c r="P157" s="106">
        <v>41.6</v>
      </c>
      <c r="Q157" s="113">
        <v>61.91</v>
      </c>
      <c r="R157" s="106"/>
      <c r="S157" s="109" t="str">
        <f t="shared" si="15"/>
        <v>GraysonWITVOET</v>
      </c>
      <c r="T157" s="113">
        <v>32.0</v>
      </c>
      <c r="U157" s="106" t="s">
        <v>531</v>
      </c>
      <c r="V157" s="106" t="s">
        <v>248</v>
      </c>
      <c r="W157" s="106" t="s">
        <v>207</v>
      </c>
      <c r="X157" s="106" t="s">
        <v>445</v>
      </c>
      <c r="Y157" s="106">
        <v>20.3</v>
      </c>
      <c r="Z157" s="113">
        <v>95.47</v>
      </c>
      <c r="AA157" s="106"/>
      <c r="AB157" s="106"/>
      <c r="AC157" s="106"/>
    </row>
    <row r="158" ht="15.75" customHeight="1">
      <c r="A158" s="113" t="str">
        <f t="shared" si="13"/>
        <v>JackHAWRYS</v>
      </c>
      <c r="B158" s="113">
        <v>40.0</v>
      </c>
      <c r="C158" s="120" t="s">
        <v>342</v>
      </c>
      <c r="D158" s="120" t="s">
        <v>282</v>
      </c>
      <c r="E158" s="120" t="s">
        <v>223</v>
      </c>
      <c r="G158" s="113">
        <v>37.8</v>
      </c>
      <c r="H158" s="113">
        <v>58.2</v>
      </c>
      <c r="J158" s="113" t="str">
        <f t="shared" si="14"/>
        <v>KalenSTOLL</v>
      </c>
      <c r="K158" s="113">
        <v>40.0</v>
      </c>
      <c r="L158" s="106" t="s">
        <v>260</v>
      </c>
      <c r="M158" s="106" t="s">
        <v>303</v>
      </c>
      <c r="N158" s="106" t="s">
        <v>207</v>
      </c>
      <c r="O158" s="106" t="s">
        <v>441</v>
      </c>
      <c r="P158" s="106">
        <v>41.4</v>
      </c>
      <c r="Q158" s="113">
        <v>58.2</v>
      </c>
      <c r="R158" s="106"/>
      <c r="S158" s="109" t="str">
        <f t="shared" si="15"/>
        <v>JacksonKENDELL</v>
      </c>
      <c r="T158" s="113">
        <v>33.0</v>
      </c>
      <c r="U158" s="106" t="s">
        <v>330</v>
      </c>
      <c r="V158" s="106" t="s">
        <v>255</v>
      </c>
      <c r="W158" s="106" t="s">
        <v>223</v>
      </c>
      <c r="X158" s="106" t="s">
        <v>458</v>
      </c>
      <c r="Y158" s="109">
        <v>20.1</v>
      </c>
      <c r="Z158" s="113">
        <v>89.74</v>
      </c>
      <c r="AA158" s="106"/>
      <c r="AB158" s="106"/>
      <c r="AC158" s="106"/>
    </row>
    <row r="159" ht="15.75" customHeight="1">
      <c r="A159" s="113" t="str">
        <f t="shared" si="13"/>
        <v>ElijahKRUMME</v>
      </c>
      <c r="B159" s="113">
        <v>41.0</v>
      </c>
      <c r="C159" s="120" t="s">
        <v>258</v>
      </c>
      <c r="D159" s="120" t="s">
        <v>257</v>
      </c>
      <c r="E159" s="120" t="s">
        <v>223</v>
      </c>
      <c r="G159" s="113">
        <v>37.8</v>
      </c>
      <c r="H159" s="113">
        <v>54.71</v>
      </c>
      <c r="J159" s="113" t="str">
        <f t="shared" si="14"/>
        <v>LevMARTIN</v>
      </c>
      <c r="K159" s="113">
        <v>41.0</v>
      </c>
      <c r="L159" s="106" t="s">
        <v>298</v>
      </c>
      <c r="M159" s="106" t="s">
        <v>384</v>
      </c>
      <c r="N159" s="106" t="s">
        <v>223</v>
      </c>
      <c r="O159" s="106" t="s">
        <v>444</v>
      </c>
      <c r="P159" s="106">
        <v>41.2</v>
      </c>
      <c r="Q159" s="113">
        <v>54.71</v>
      </c>
      <c r="R159" s="106"/>
      <c r="S159" s="109" t="str">
        <f t="shared" si="15"/>
        <v>KalenSTOLL</v>
      </c>
      <c r="T159" s="113">
        <v>34.0</v>
      </c>
      <c r="U159" s="106" t="s">
        <v>260</v>
      </c>
      <c r="V159" s="106" t="s">
        <v>303</v>
      </c>
      <c r="W159" s="106" t="s">
        <v>207</v>
      </c>
      <c r="X159" s="106" t="s">
        <v>441</v>
      </c>
      <c r="Y159" s="106">
        <v>20.0</v>
      </c>
      <c r="Z159" s="113">
        <v>84.36</v>
      </c>
      <c r="AA159" s="106"/>
      <c r="AB159" s="106"/>
      <c r="AC159" s="106"/>
    </row>
    <row r="160" ht="15.75" customHeight="1">
      <c r="A160" s="113" t="str">
        <f t="shared" si="13"/>
        <v>TheodoreFAVREAU</v>
      </c>
      <c r="B160" s="113">
        <v>42.0</v>
      </c>
      <c r="C160" s="120" t="s">
        <v>358</v>
      </c>
      <c r="D160" s="120" t="s">
        <v>357</v>
      </c>
      <c r="E160" s="120" t="s">
        <v>223</v>
      </c>
      <c r="G160" s="113">
        <v>37.0</v>
      </c>
      <c r="H160" s="113">
        <v>51.42</v>
      </c>
      <c r="J160" s="113" t="str">
        <f t="shared" si="14"/>
        <v>TheodoreFAVREAU</v>
      </c>
      <c r="K160" s="113">
        <v>42.0</v>
      </c>
      <c r="L160" s="106" t="s">
        <v>358</v>
      </c>
      <c r="M160" s="106" t="s">
        <v>357</v>
      </c>
      <c r="N160" s="106" t="s">
        <v>223</v>
      </c>
      <c r="O160" s="106" t="s">
        <v>444</v>
      </c>
      <c r="P160" s="106">
        <v>40.4</v>
      </c>
      <c r="Q160" s="113">
        <v>51.42</v>
      </c>
      <c r="R160" s="106"/>
      <c r="S160" s="109" t="str">
        <f t="shared" si="15"/>
        <v>FinianSINGER-LOWRIE</v>
      </c>
      <c r="T160" s="113">
        <v>35.0</v>
      </c>
      <c r="U160" s="106" t="s">
        <v>369</v>
      </c>
      <c r="V160" s="106" t="s">
        <v>368</v>
      </c>
      <c r="W160" s="106" t="s">
        <v>207</v>
      </c>
      <c r="X160" s="106" t="s">
        <v>537</v>
      </c>
      <c r="Y160" s="106">
        <v>19.6</v>
      </c>
      <c r="Z160" s="113">
        <v>79.3</v>
      </c>
      <c r="AA160" s="106"/>
      <c r="AB160" s="106"/>
      <c r="AC160" s="106"/>
    </row>
    <row r="161" ht="15.75" customHeight="1">
      <c r="A161" s="113" t="str">
        <f t="shared" si="13"/>
        <v>OllieSMITH</v>
      </c>
      <c r="B161" s="113">
        <v>43.0</v>
      </c>
      <c r="C161" s="120" t="s">
        <v>86</v>
      </c>
      <c r="D161" s="120" t="s">
        <v>339</v>
      </c>
      <c r="E161" s="120" t="s">
        <v>207</v>
      </c>
      <c r="G161" s="113">
        <v>36.0</v>
      </c>
      <c r="H161" s="113">
        <v>48.34</v>
      </c>
      <c r="J161" s="113" t="str">
        <f t="shared" si="14"/>
        <v>MorganHUSEBY</v>
      </c>
      <c r="K161" s="113">
        <v>43.0</v>
      </c>
      <c r="L161" s="106" t="s">
        <v>307</v>
      </c>
      <c r="M161" s="106" t="s">
        <v>306</v>
      </c>
      <c r="N161" s="106" t="s">
        <v>207</v>
      </c>
      <c r="O161" s="106" t="s">
        <v>441</v>
      </c>
      <c r="P161" s="106">
        <v>39.8</v>
      </c>
      <c r="Q161" s="113">
        <v>48.34</v>
      </c>
      <c r="R161" s="106"/>
      <c r="S161" s="109" t="str">
        <f t="shared" si="15"/>
        <v>AmbroseCOLBECK</v>
      </c>
      <c r="T161" s="113">
        <v>36.0</v>
      </c>
      <c r="U161" s="106" t="s">
        <v>353</v>
      </c>
      <c r="V161" s="106" t="s">
        <v>352</v>
      </c>
      <c r="W161" s="106" t="s">
        <v>223</v>
      </c>
      <c r="X161" s="106" t="s">
        <v>69</v>
      </c>
      <c r="Y161" s="106">
        <v>19.0</v>
      </c>
      <c r="Z161" s="113">
        <v>74.54</v>
      </c>
      <c r="AA161" s="106"/>
      <c r="AB161" s="106"/>
      <c r="AC161" s="106"/>
    </row>
    <row r="162" ht="15.75" customHeight="1">
      <c r="A162" s="113" t="str">
        <f t="shared" si="13"/>
        <v>JackTHOMPSON</v>
      </c>
      <c r="B162" s="113">
        <v>44.0</v>
      </c>
      <c r="C162" s="120" t="s">
        <v>392</v>
      </c>
      <c r="D162" s="120" t="s">
        <v>282</v>
      </c>
      <c r="E162" s="120" t="s">
        <v>207</v>
      </c>
      <c r="G162" s="113">
        <v>35.6</v>
      </c>
      <c r="H162" s="113">
        <v>45.44</v>
      </c>
      <c r="J162" s="113" t="str">
        <f t="shared" si="14"/>
        <v>RhettBOUMA</v>
      </c>
      <c r="K162" s="113">
        <v>44.0</v>
      </c>
      <c r="L162" s="106" t="s">
        <v>365</v>
      </c>
      <c r="M162" s="106" t="s">
        <v>364</v>
      </c>
      <c r="N162" s="106" t="s">
        <v>207</v>
      </c>
      <c r="O162" s="106" t="s">
        <v>472</v>
      </c>
      <c r="P162" s="106">
        <v>39.2</v>
      </c>
      <c r="Q162" s="113">
        <v>45.44</v>
      </c>
      <c r="R162" s="106"/>
      <c r="S162" s="109" t="str">
        <f t="shared" si="15"/>
        <v>MorganHUSEBY</v>
      </c>
      <c r="T162" s="113">
        <v>37.0</v>
      </c>
      <c r="U162" s="106" t="s">
        <v>307</v>
      </c>
      <c r="V162" s="106" t="s">
        <v>306</v>
      </c>
      <c r="W162" s="106" t="s">
        <v>207</v>
      </c>
      <c r="X162" s="106" t="s">
        <v>441</v>
      </c>
      <c r="Y162" s="106">
        <v>19.0</v>
      </c>
      <c r="Z162" s="113">
        <v>70.07</v>
      </c>
      <c r="AA162" s="106"/>
      <c r="AB162" s="106"/>
      <c r="AC162" s="106"/>
    </row>
    <row r="163" ht="15.75" customHeight="1">
      <c r="A163" s="113" t="str">
        <f t="shared" si="13"/>
        <v>AmbroseCOLBECK</v>
      </c>
      <c r="B163" s="113">
        <v>45.0</v>
      </c>
      <c r="C163" s="120" t="s">
        <v>353</v>
      </c>
      <c r="D163" s="120" t="s">
        <v>352</v>
      </c>
      <c r="E163" s="120" t="s">
        <v>223</v>
      </c>
      <c r="G163" s="113">
        <v>35.6</v>
      </c>
      <c r="H163" s="113">
        <v>42.71</v>
      </c>
      <c r="J163" s="113" t="str">
        <f t="shared" si="14"/>
        <v>RaleighYEO</v>
      </c>
      <c r="K163" s="113">
        <v>45.0</v>
      </c>
      <c r="L163" s="106" t="s">
        <v>391</v>
      </c>
      <c r="M163" s="106" t="s">
        <v>390</v>
      </c>
      <c r="N163" s="106" t="s">
        <v>207</v>
      </c>
      <c r="O163" s="106" t="s">
        <v>444</v>
      </c>
      <c r="P163" s="106">
        <v>38.8</v>
      </c>
      <c r="Q163" s="113">
        <v>42.71</v>
      </c>
      <c r="R163" s="106"/>
      <c r="S163" s="109" t="str">
        <f t="shared" si="15"/>
        <v>HunterLARSON</v>
      </c>
      <c r="T163" s="113">
        <v>38.0</v>
      </c>
      <c r="U163" s="106" t="s">
        <v>314</v>
      </c>
      <c r="V163" s="106" t="s">
        <v>313</v>
      </c>
      <c r="W163" s="106" t="s">
        <v>223</v>
      </c>
      <c r="X163" s="106" t="s">
        <v>444</v>
      </c>
      <c r="Y163" s="106">
        <v>18.8</v>
      </c>
      <c r="Z163" s="113">
        <v>65.86</v>
      </c>
      <c r="AA163" s="106"/>
      <c r="AB163" s="106"/>
      <c r="AC163" s="106"/>
    </row>
    <row r="164" ht="15.75" customHeight="1">
      <c r="A164" s="113" t="str">
        <f t="shared" si="13"/>
        <v>EvanBOYD</v>
      </c>
      <c r="B164" s="113">
        <v>46.0</v>
      </c>
      <c r="C164" s="120" t="s">
        <v>284</v>
      </c>
      <c r="D164" s="120" t="s">
        <v>230</v>
      </c>
      <c r="E164" s="120" t="s">
        <v>212</v>
      </c>
      <c r="G164" s="113">
        <v>35.2</v>
      </c>
      <c r="H164" s="113">
        <v>40.15</v>
      </c>
      <c r="J164" s="113" t="str">
        <f t="shared" si="14"/>
        <v>FinleyHAYES</v>
      </c>
      <c r="K164" s="113">
        <v>46.0</v>
      </c>
      <c r="L164" s="106" t="s">
        <v>295</v>
      </c>
      <c r="M164" s="106" t="s">
        <v>388</v>
      </c>
      <c r="N164" s="106" t="s">
        <v>207</v>
      </c>
      <c r="O164" s="106" t="s">
        <v>521</v>
      </c>
      <c r="P164" s="106">
        <v>37.4</v>
      </c>
      <c r="Q164" s="113">
        <v>40.15</v>
      </c>
      <c r="R164" s="106"/>
      <c r="S164" s="109" t="str">
        <f t="shared" si="15"/>
        <v>CalebJOHNSON</v>
      </c>
      <c r="T164" s="113">
        <v>39.0</v>
      </c>
      <c r="U164" s="106" t="s">
        <v>233</v>
      </c>
      <c r="V164" s="106" t="s">
        <v>232</v>
      </c>
      <c r="W164" s="106" t="s">
        <v>212</v>
      </c>
      <c r="X164" s="106" t="s">
        <v>445</v>
      </c>
      <c r="Y164" s="106">
        <v>18.6</v>
      </c>
      <c r="Z164" s="113">
        <v>61.91</v>
      </c>
      <c r="AA164" s="106"/>
      <c r="AB164" s="106"/>
      <c r="AC164" s="106"/>
    </row>
    <row r="165" ht="15.75" customHeight="1">
      <c r="A165" s="113" t="str">
        <f t="shared" si="13"/>
        <v>CharlieDOMARESKI</v>
      </c>
      <c r="B165" s="113">
        <v>47.0</v>
      </c>
      <c r="C165" s="120" t="s">
        <v>310</v>
      </c>
      <c r="D165" s="120" t="s">
        <v>113</v>
      </c>
      <c r="E165" s="120" t="s">
        <v>212</v>
      </c>
      <c r="G165" s="113">
        <v>34.2</v>
      </c>
      <c r="H165" s="113">
        <v>37.74</v>
      </c>
      <c r="J165" s="113" t="str">
        <f t="shared" si="14"/>
        <v>BoazCHIU</v>
      </c>
      <c r="K165" s="113">
        <v>47.0</v>
      </c>
      <c r="L165" s="106" t="s">
        <v>325</v>
      </c>
      <c r="M165" s="106" t="s">
        <v>324</v>
      </c>
      <c r="N165" s="106" t="s">
        <v>207</v>
      </c>
      <c r="O165" s="106" t="s">
        <v>472</v>
      </c>
      <c r="P165" s="106">
        <v>37.2</v>
      </c>
      <c r="Q165" s="113">
        <v>37.74</v>
      </c>
      <c r="R165" s="106"/>
      <c r="S165" s="109" t="str">
        <f t="shared" si="15"/>
        <v>JoshuaGUILD</v>
      </c>
      <c r="T165" s="113">
        <v>40.0</v>
      </c>
      <c r="U165" s="106" t="s">
        <v>312</v>
      </c>
      <c r="V165" s="106" t="s">
        <v>321</v>
      </c>
      <c r="W165" s="106" t="s">
        <v>223</v>
      </c>
      <c r="X165" s="106" t="s">
        <v>445</v>
      </c>
      <c r="Y165" s="106">
        <v>18.4</v>
      </c>
      <c r="Z165" s="113">
        <v>58.2</v>
      </c>
      <c r="AA165" s="106"/>
      <c r="AB165" s="106"/>
      <c r="AC165" s="106"/>
    </row>
    <row r="166" ht="15.75" customHeight="1">
      <c r="A166" s="113" t="str">
        <f t="shared" si="13"/>
        <v>AlecJOHNSON</v>
      </c>
      <c r="B166" s="113">
        <v>48.0</v>
      </c>
      <c r="C166" s="120" t="s">
        <v>233</v>
      </c>
      <c r="D166" s="120" t="s">
        <v>296</v>
      </c>
      <c r="E166" s="120" t="s">
        <v>207</v>
      </c>
      <c r="G166" s="113">
        <v>33.6</v>
      </c>
      <c r="H166" s="113">
        <v>35.48</v>
      </c>
      <c r="J166" s="113" t="str">
        <f t="shared" si="14"/>
        <v>KylarANDREWS</v>
      </c>
      <c r="K166" s="113">
        <v>48.0</v>
      </c>
      <c r="L166" s="106" t="s">
        <v>338</v>
      </c>
      <c r="M166" s="106" t="s">
        <v>337</v>
      </c>
      <c r="N166" s="106" t="s">
        <v>207</v>
      </c>
      <c r="O166" s="106" t="s">
        <v>444</v>
      </c>
      <c r="P166" s="106">
        <v>33.4</v>
      </c>
      <c r="Q166" s="113">
        <v>35.48</v>
      </c>
      <c r="R166" s="106"/>
      <c r="S166" s="109" t="str">
        <f t="shared" si="15"/>
        <v>ZeninYOUCK</v>
      </c>
      <c r="T166" s="113">
        <v>41.0</v>
      </c>
      <c r="U166" s="106" t="s">
        <v>376</v>
      </c>
      <c r="V166" s="106" t="s">
        <v>375</v>
      </c>
      <c r="W166" s="106" t="s">
        <v>207</v>
      </c>
      <c r="X166" s="106" t="s">
        <v>537</v>
      </c>
      <c r="Y166" s="106">
        <v>18.3</v>
      </c>
      <c r="Z166" s="113">
        <v>54.71</v>
      </c>
      <c r="AA166" s="106"/>
      <c r="AB166" s="106"/>
      <c r="AC166" s="106"/>
    </row>
    <row r="167" ht="15.75" customHeight="1">
      <c r="A167" s="113" t="str">
        <f t="shared" si="13"/>
        <v>OliverHELVOIGT</v>
      </c>
      <c r="B167" s="113">
        <v>49.0</v>
      </c>
      <c r="C167" s="120" t="s">
        <v>110</v>
      </c>
      <c r="D167" s="120" t="s">
        <v>222</v>
      </c>
      <c r="E167" s="120" t="s">
        <v>212</v>
      </c>
      <c r="G167" s="113">
        <v>32.8</v>
      </c>
      <c r="H167" s="113">
        <v>33.35</v>
      </c>
      <c r="J167" s="113" t="str">
        <f t="shared" si="14"/>
        <v>TainPRENTICE</v>
      </c>
      <c r="K167" s="113">
        <v>49.0</v>
      </c>
      <c r="L167" s="106" t="s">
        <v>132</v>
      </c>
      <c r="M167" s="106" t="s">
        <v>261</v>
      </c>
      <c r="N167" s="106" t="s">
        <v>223</v>
      </c>
      <c r="O167" s="106" t="s">
        <v>444</v>
      </c>
      <c r="P167" s="106">
        <v>32.4</v>
      </c>
      <c r="Q167" s="113">
        <v>33.35</v>
      </c>
      <c r="R167" s="106"/>
      <c r="S167" s="109" t="str">
        <f t="shared" si="15"/>
        <v>BenGOLD</v>
      </c>
      <c r="T167" s="113">
        <v>42.0</v>
      </c>
      <c r="U167" s="106" t="s">
        <v>510</v>
      </c>
      <c r="V167" s="106" t="s">
        <v>200</v>
      </c>
      <c r="W167" s="106" t="s">
        <v>207</v>
      </c>
      <c r="X167" s="106" t="s">
        <v>518</v>
      </c>
      <c r="Y167" s="106">
        <v>17.9</v>
      </c>
      <c r="Z167" s="113">
        <v>51.42</v>
      </c>
      <c r="AA167" s="106"/>
      <c r="AB167" s="106"/>
      <c r="AC167" s="106"/>
    </row>
    <row r="168" ht="15.75" customHeight="1">
      <c r="A168" s="113" t="str">
        <f t="shared" si="13"/>
        <v>KylarANDREWS</v>
      </c>
      <c r="B168" s="113">
        <v>50.0</v>
      </c>
      <c r="C168" s="120" t="s">
        <v>338</v>
      </c>
      <c r="D168" s="120" t="s">
        <v>337</v>
      </c>
      <c r="E168" s="120" t="s">
        <v>207</v>
      </c>
      <c r="G168" s="113">
        <v>32.2</v>
      </c>
      <c r="H168" s="113">
        <v>31.35</v>
      </c>
      <c r="J168" s="113" t="str">
        <f t="shared" si="14"/>
        <v>OllieSMITH</v>
      </c>
      <c r="K168" s="113">
        <v>50.0</v>
      </c>
      <c r="L168" s="106" t="s">
        <v>86</v>
      </c>
      <c r="M168" s="106" t="s">
        <v>339</v>
      </c>
      <c r="N168" s="106" t="s">
        <v>207</v>
      </c>
      <c r="O168" s="106" t="s">
        <v>441</v>
      </c>
      <c r="P168" s="106">
        <v>31.4</v>
      </c>
      <c r="Q168" s="113">
        <v>31.35</v>
      </c>
      <c r="R168" s="106"/>
      <c r="S168" s="109" t="str">
        <f t="shared" si="15"/>
        <v>PeytonHENRY</v>
      </c>
      <c r="T168" s="113">
        <v>43.0</v>
      </c>
      <c r="U168" s="106" t="s">
        <v>500</v>
      </c>
      <c r="V168" s="106" t="s">
        <v>397</v>
      </c>
      <c r="W168" s="106" t="s">
        <v>207</v>
      </c>
      <c r="X168" s="106" t="s">
        <v>472</v>
      </c>
      <c r="Y168" s="106">
        <v>17.8</v>
      </c>
      <c r="Z168" s="113">
        <v>48.34</v>
      </c>
      <c r="AA168" s="106"/>
      <c r="AB168" s="106"/>
      <c r="AC168" s="106"/>
    </row>
    <row r="169" ht="15.75" customHeight="1">
      <c r="A169" s="113" t="str">
        <f t="shared" si="13"/>
        <v>BoazCHIU</v>
      </c>
      <c r="B169" s="113">
        <v>51.0</v>
      </c>
      <c r="C169" s="120" t="s">
        <v>325</v>
      </c>
      <c r="D169" s="120" t="s">
        <v>324</v>
      </c>
      <c r="E169" s="120" t="s">
        <v>207</v>
      </c>
      <c r="G169" s="113">
        <v>31.2</v>
      </c>
      <c r="H169" s="113">
        <v>29.46</v>
      </c>
      <c r="J169" s="113" t="str">
        <f t="shared" si="14"/>
        <v>LarsCRUIKSHANK</v>
      </c>
      <c r="K169" s="113">
        <v>51.0</v>
      </c>
      <c r="L169" s="106" t="s">
        <v>341</v>
      </c>
      <c r="M169" s="106" t="s">
        <v>340</v>
      </c>
      <c r="N169" s="106" t="s">
        <v>223</v>
      </c>
      <c r="O169" s="106" t="s">
        <v>444</v>
      </c>
      <c r="P169" s="106">
        <v>31.0</v>
      </c>
      <c r="Q169" s="113">
        <v>29.46</v>
      </c>
      <c r="R169" s="106"/>
      <c r="S169" s="109" t="str">
        <f t="shared" si="15"/>
        <v>OscarMOORE</v>
      </c>
      <c r="T169" s="113">
        <v>44.0</v>
      </c>
      <c r="U169" s="106" t="s">
        <v>318</v>
      </c>
      <c r="V169" s="106" t="s">
        <v>317</v>
      </c>
      <c r="W169" s="106" t="s">
        <v>212</v>
      </c>
      <c r="X169" s="106" t="s">
        <v>441</v>
      </c>
      <c r="Y169" s="106">
        <v>17.8</v>
      </c>
      <c r="Z169" s="113">
        <v>45.44</v>
      </c>
      <c r="AA169" s="106"/>
      <c r="AB169" s="106"/>
      <c r="AC169" s="106"/>
    </row>
    <row r="170" ht="15.75" customHeight="1">
      <c r="A170" s="113" t="str">
        <f t="shared" si="13"/>
        <v>EvanHYDE</v>
      </c>
      <c r="B170" s="113">
        <v>52.0</v>
      </c>
      <c r="C170" s="120" t="s">
        <v>415</v>
      </c>
      <c r="D170" s="120" t="s">
        <v>230</v>
      </c>
      <c r="E170" s="120" t="s">
        <v>207</v>
      </c>
      <c r="G170" s="113">
        <v>30.8</v>
      </c>
      <c r="H170" s="113">
        <v>29.46</v>
      </c>
      <c r="J170" s="113" t="str">
        <f t="shared" si="14"/>
        <v>OliverNICKERSON</v>
      </c>
      <c r="K170" s="113">
        <v>52.0</v>
      </c>
      <c r="L170" s="106" t="s">
        <v>408</v>
      </c>
      <c r="M170" s="106" t="s">
        <v>222</v>
      </c>
      <c r="N170" s="106" t="s">
        <v>207</v>
      </c>
      <c r="O170" s="106" t="s">
        <v>444</v>
      </c>
      <c r="P170" s="106">
        <v>30.0</v>
      </c>
      <c r="Q170" s="113">
        <v>29.46</v>
      </c>
      <c r="R170" s="106"/>
      <c r="S170" s="109" t="str">
        <f t="shared" si="15"/>
        <v>AlexanderLUCA</v>
      </c>
      <c r="T170" s="113">
        <v>45.0</v>
      </c>
      <c r="U170" s="106" t="s">
        <v>483</v>
      </c>
      <c r="V170" s="106" t="s">
        <v>412</v>
      </c>
      <c r="W170" s="106" t="s">
        <v>196</v>
      </c>
      <c r="X170" s="106" t="s">
        <v>69</v>
      </c>
      <c r="Y170" s="106">
        <v>17.8</v>
      </c>
      <c r="Z170" s="113">
        <v>42.71</v>
      </c>
      <c r="AA170" s="106"/>
      <c r="AB170" s="106"/>
      <c r="AC170" s="106"/>
    </row>
    <row r="171" ht="15.75" customHeight="1">
      <c r="A171" s="113" t="str">
        <f t="shared" si="13"/>
        <v>JudeMACDONALD</v>
      </c>
      <c r="B171" s="113">
        <v>53.0</v>
      </c>
      <c r="C171" s="120" t="s">
        <v>316</v>
      </c>
      <c r="D171" s="120" t="s">
        <v>221</v>
      </c>
      <c r="E171" s="120" t="s">
        <v>223</v>
      </c>
      <c r="G171" s="113">
        <v>30.4</v>
      </c>
      <c r="H171" s="113">
        <v>27.7</v>
      </c>
      <c r="J171" s="113" t="str">
        <f t="shared" si="14"/>
        <v>HunterWANNAMAKER</v>
      </c>
      <c r="K171" s="113">
        <v>53.0</v>
      </c>
      <c r="L171" s="106" t="s">
        <v>411</v>
      </c>
      <c r="M171" s="106" t="s">
        <v>313</v>
      </c>
      <c r="N171" s="106" t="s">
        <v>223</v>
      </c>
      <c r="O171" s="106" t="s">
        <v>444</v>
      </c>
      <c r="P171" s="106">
        <v>29.8</v>
      </c>
      <c r="Q171" s="113">
        <v>27.7</v>
      </c>
      <c r="R171" s="106"/>
      <c r="S171" s="109" t="str">
        <f t="shared" si="15"/>
        <v>MasonDE MOISSAC</v>
      </c>
      <c r="T171" s="113">
        <v>46.0</v>
      </c>
      <c r="U171" s="106" t="s">
        <v>502</v>
      </c>
      <c r="V171" s="106" t="s">
        <v>402</v>
      </c>
      <c r="W171" s="106" t="s">
        <v>223</v>
      </c>
      <c r="X171" s="106" t="s">
        <v>476</v>
      </c>
      <c r="Y171" s="106">
        <v>17.7</v>
      </c>
      <c r="Z171" s="113">
        <v>40.15</v>
      </c>
      <c r="AA171" s="106"/>
      <c r="AB171" s="106"/>
      <c r="AC171" s="106"/>
    </row>
    <row r="172" ht="15.75" customHeight="1">
      <c r="A172" s="113" t="str">
        <f t="shared" si="13"/>
        <v>EvanWHITE</v>
      </c>
      <c r="B172" s="113">
        <v>54.0</v>
      </c>
      <c r="C172" s="120" t="s">
        <v>265</v>
      </c>
      <c r="D172" s="120" t="s">
        <v>230</v>
      </c>
      <c r="E172" s="120" t="s">
        <v>207</v>
      </c>
      <c r="G172" s="113">
        <v>29.2</v>
      </c>
      <c r="H172" s="113">
        <v>26.04</v>
      </c>
      <c r="J172" s="113" t="str">
        <f t="shared" si="14"/>
        <v>KeeganISAAC</v>
      </c>
      <c r="K172" s="113">
        <v>54.0</v>
      </c>
      <c r="L172" s="106" t="s">
        <v>405</v>
      </c>
      <c r="M172" s="106" t="s">
        <v>404</v>
      </c>
      <c r="N172" s="106" t="s">
        <v>207</v>
      </c>
      <c r="O172" s="106" t="s">
        <v>444</v>
      </c>
      <c r="P172" s="106">
        <v>29.6</v>
      </c>
      <c r="Q172" s="113">
        <v>26.04</v>
      </c>
      <c r="R172" s="106"/>
      <c r="S172" s="109" t="str">
        <f t="shared" si="15"/>
        <v>MicgillPARCHER</v>
      </c>
      <c r="T172" s="113">
        <v>47.0</v>
      </c>
      <c r="U172" s="106" t="s">
        <v>396</v>
      </c>
      <c r="V172" s="106" t="s">
        <v>395</v>
      </c>
      <c r="W172" s="106" t="s">
        <v>212</v>
      </c>
      <c r="X172" s="106" t="s">
        <v>518</v>
      </c>
      <c r="Y172" s="106">
        <v>17.7</v>
      </c>
      <c r="Z172" s="113">
        <v>37.74</v>
      </c>
      <c r="AA172" s="106"/>
      <c r="AB172" s="106"/>
      <c r="AC172" s="106"/>
    </row>
    <row r="173" ht="15.75" customHeight="1">
      <c r="A173" s="113" t="str">
        <f t="shared" si="13"/>
        <v>GrahamBRAKE</v>
      </c>
      <c r="B173" s="113">
        <v>55.0</v>
      </c>
      <c r="C173" s="120" t="s">
        <v>362</v>
      </c>
      <c r="D173" s="120" t="s">
        <v>361</v>
      </c>
      <c r="E173" s="120" t="s">
        <v>207</v>
      </c>
      <c r="G173" s="113">
        <v>27.4</v>
      </c>
      <c r="H173" s="113">
        <v>23.0</v>
      </c>
      <c r="J173" s="113" t="str">
        <f t="shared" si="14"/>
        <v>HunterLARSON</v>
      </c>
      <c r="K173" s="113">
        <v>55.0</v>
      </c>
      <c r="L173" s="106" t="s">
        <v>314</v>
      </c>
      <c r="M173" s="106" t="s">
        <v>313</v>
      </c>
      <c r="N173" s="106" t="s">
        <v>223</v>
      </c>
      <c r="O173" s="106" t="s">
        <v>444</v>
      </c>
      <c r="P173" s="106">
        <v>28.4</v>
      </c>
      <c r="Q173" s="113">
        <v>23.0</v>
      </c>
      <c r="R173" s="106"/>
      <c r="S173" s="109" t="str">
        <f t="shared" si="15"/>
        <v>TyREICHERT</v>
      </c>
      <c r="T173" s="113">
        <v>48.0</v>
      </c>
      <c r="U173" s="106" t="s">
        <v>336</v>
      </c>
      <c r="V173" s="106" t="s">
        <v>335</v>
      </c>
      <c r="W173" s="106" t="s">
        <v>223</v>
      </c>
      <c r="X173" s="106" t="s">
        <v>518</v>
      </c>
      <c r="Y173" s="106">
        <v>17.5</v>
      </c>
      <c r="Z173" s="113">
        <v>35.48</v>
      </c>
      <c r="AA173" s="106"/>
      <c r="AB173" s="106"/>
      <c r="AC173" s="106"/>
    </row>
    <row r="174" ht="15.75" customHeight="1">
      <c r="A174" s="113" t="str">
        <f t="shared" si="13"/>
        <v>TriggsMARKLE</v>
      </c>
      <c r="B174" s="113">
        <v>56.0</v>
      </c>
      <c r="C174" s="120" t="s">
        <v>417</v>
      </c>
      <c r="D174" s="120" t="s">
        <v>416</v>
      </c>
      <c r="E174" s="120" t="s">
        <v>223</v>
      </c>
      <c r="G174" s="113">
        <v>26.0</v>
      </c>
      <c r="H174" s="113">
        <v>21.62</v>
      </c>
      <c r="J174" s="113" t="str">
        <f t="shared" si="14"/>
        <v>AndrewWHITTINGTON</v>
      </c>
      <c r="K174" s="113">
        <v>56.0</v>
      </c>
      <c r="L174" s="106" t="s">
        <v>271</v>
      </c>
      <c r="M174" s="106" t="s">
        <v>270</v>
      </c>
      <c r="N174" s="106" t="s">
        <v>207</v>
      </c>
      <c r="O174" s="106" t="s">
        <v>444</v>
      </c>
      <c r="P174" s="106">
        <v>25.0</v>
      </c>
      <c r="Q174" s="113">
        <v>21.62</v>
      </c>
      <c r="R174" s="106"/>
      <c r="S174" s="109" t="str">
        <f t="shared" si="15"/>
        <v>PatrickWHITTINGTON</v>
      </c>
      <c r="T174" s="113">
        <v>49.0</v>
      </c>
      <c r="U174" s="106" t="s">
        <v>271</v>
      </c>
      <c r="V174" s="106" t="s">
        <v>418</v>
      </c>
      <c r="W174" s="106" t="s">
        <v>223</v>
      </c>
      <c r="X174" s="106" t="s">
        <v>444</v>
      </c>
      <c r="Y174" s="106">
        <v>15.9</v>
      </c>
      <c r="Z174" s="113">
        <v>33.35</v>
      </c>
      <c r="AA174" s="106"/>
      <c r="AB174" s="106"/>
      <c r="AC174" s="106"/>
    </row>
    <row r="175" ht="15.75" customHeight="1">
      <c r="A175" s="113" t="str">
        <f t="shared" si="13"/>
        <v>GarrettSTIRLING</v>
      </c>
      <c r="B175" s="113">
        <v>57.0</v>
      </c>
      <c r="C175" s="120" t="s">
        <v>383</v>
      </c>
      <c r="D175" s="120" t="s">
        <v>382</v>
      </c>
      <c r="E175" s="120" t="s">
        <v>207</v>
      </c>
      <c r="G175" s="113">
        <v>21.2</v>
      </c>
      <c r="H175" s="113">
        <v>20.33</v>
      </c>
      <c r="J175" s="113" t="str">
        <f t="shared" si="14"/>
        <v>BenDRYBOROUGH</v>
      </c>
      <c r="K175" s="113">
        <v>57.0</v>
      </c>
      <c r="L175" s="106" t="s">
        <v>410</v>
      </c>
      <c r="M175" s="106" t="s">
        <v>200</v>
      </c>
      <c r="N175" s="106" t="s">
        <v>223</v>
      </c>
      <c r="O175" s="106" t="s">
        <v>444</v>
      </c>
      <c r="P175" s="106">
        <v>21.4</v>
      </c>
      <c r="Q175" s="113">
        <v>20.33</v>
      </c>
      <c r="R175" s="106"/>
      <c r="S175" s="109" t="str">
        <f t="shared" si="15"/>
        <v>LarsCRUIKSHANK</v>
      </c>
      <c r="T175" s="113">
        <v>50.0</v>
      </c>
      <c r="U175" s="106" t="s">
        <v>341</v>
      </c>
      <c r="V175" s="106" t="s">
        <v>340</v>
      </c>
      <c r="W175" s="106" t="s">
        <v>223</v>
      </c>
      <c r="X175" s="106" t="s">
        <v>444</v>
      </c>
      <c r="Y175" s="106">
        <v>15.6</v>
      </c>
      <c r="Z175" s="113">
        <v>31.35</v>
      </c>
      <c r="AA175" s="106"/>
      <c r="AB175" s="106"/>
      <c r="AC175" s="106"/>
    </row>
    <row r="176" ht="15.75" customHeight="1">
      <c r="A176" s="113" t="str">
        <f t="shared" si="13"/>
        <v>ZeninYOUCK</v>
      </c>
      <c r="B176" s="113">
        <v>58.0</v>
      </c>
      <c r="C176" s="120" t="s">
        <v>376</v>
      </c>
      <c r="D176" s="120" t="s">
        <v>375</v>
      </c>
      <c r="E176" s="120" t="s">
        <v>207</v>
      </c>
      <c r="G176" s="113">
        <v>20.6</v>
      </c>
      <c r="H176" s="113">
        <v>19.11</v>
      </c>
      <c r="J176" s="113" t="str">
        <f t="shared" si="14"/>
        <v>BennettFRIESEN</v>
      </c>
      <c r="K176" s="113">
        <v>58.0</v>
      </c>
      <c r="L176" s="106" t="s">
        <v>356</v>
      </c>
      <c r="M176" s="106" t="s">
        <v>299</v>
      </c>
      <c r="N176" s="106" t="s">
        <v>223</v>
      </c>
      <c r="O176" s="106" t="s">
        <v>445</v>
      </c>
      <c r="P176" s="106">
        <v>18.6</v>
      </c>
      <c r="Q176" s="113">
        <v>19.11</v>
      </c>
      <c r="R176" s="106"/>
      <c r="S176" s="109" t="str">
        <f t="shared" si="15"/>
        <v>FinleyHAYES</v>
      </c>
      <c r="T176" s="113">
        <v>51.0</v>
      </c>
      <c r="U176" s="106" t="s">
        <v>295</v>
      </c>
      <c r="V176" s="106" t="s">
        <v>388</v>
      </c>
      <c r="W176" s="106" t="s">
        <v>207</v>
      </c>
      <c r="X176" s="106" t="s">
        <v>522</v>
      </c>
      <c r="Y176" s="106">
        <v>15.3</v>
      </c>
      <c r="Z176" s="113">
        <v>29.46</v>
      </c>
      <c r="AA176" s="106"/>
      <c r="AB176" s="106"/>
      <c r="AC176" s="106"/>
    </row>
    <row r="177" ht="15.75" customHeight="1">
      <c r="A177" s="113" t="str">
        <f t="shared" si="13"/>
        <v>LeeJORDAN</v>
      </c>
      <c r="B177" s="113">
        <v>59.0</v>
      </c>
      <c r="C177" s="120" t="s">
        <v>334</v>
      </c>
      <c r="D177" s="120" t="s">
        <v>389</v>
      </c>
      <c r="E177" s="120" t="s">
        <v>223</v>
      </c>
      <c r="G177" s="113">
        <v>20.4</v>
      </c>
      <c r="H177" s="113">
        <v>17.96</v>
      </c>
      <c r="J177" s="113" t="str">
        <f t="shared" si="14"/>
        <v>GarrettSTIRLING</v>
      </c>
      <c r="K177" s="113">
        <v>59.0</v>
      </c>
      <c r="L177" s="106" t="s">
        <v>383</v>
      </c>
      <c r="M177" s="106" t="s">
        <v>382</v>
      </c>
      <c r="N177" s="106" t="s">
        <v>207</v>
      </c>
      <c r="O177" s="106" t="s">
        <v>444</v>
      </c>
      <c r="P177" s="106">
        <v>18.0</v>
      </c>
      <c r="Q177" s="113">
        <v>17.96</v>
      </c>
      <c r="R177" s="106"/>
      <c r="S177" s="109" t="str">
        <f t="shared" si="15"/>
        <v>LoganBOWN</v>
      </c>
      <c r="T177" s="113">
        <v>52.0</v>
      </c>
      <c r="U177" s="106" t="s">
        <v>499</v>
      </c>
      <c r="V177" s="106" t="s">
        <v>371</v>
      </c>
      <c r="W177" s="106" t="s">
        <v>223</v>
      </c>
      <c r="X177" s="106" t="s">
        <v>441</v>
      </c>
      <c r="Y177" s="106">
        <v>15.1</v>
      </c>
      <c r="Z177" s="113">
        <v>29.46</v>
      </c>
      <c r="AA177" s="106"/>
      <c r="AB177" s="106"/>
      <c r="AC177" s="106"/>
    </row>
    <row r="178" ht="15.75" customHeight="1">
      <c r="A178" s="113" t="str">
        <f t="shared" si="13"/>
        <v>WillJOHNSON</v>
      </c>
      <c r="B178" s="113">
        <v>60.0</v>
      </c>
      <c r="C178" s="120" t="s">
        <v>233</v>
      </c>
      <c r="D178" s="120" t="s">
        <v>343</v>
      </c>
      <c r="E178" s="120" t="s">
        <v>223</v>
      </c>
      <c r="G178" s="113">
        <v>18.4</v>
      </c>
      <c r="H178" s="124">
        <v>16.883275955353938</v>
      </c>
      <c r="J178" s="113" t="str">
        <f t="shared" si="14"/>
        <v>FindleyMARTIN</v>
      </c>
      <c r="K178" s="113">
        <v>60.0</v>
      </c>
      <c r="L178" s="106" t="s">
        <v>298</v>
      </c>
      <c r="M178" s="106" t="s">
        <v>421</v>
      </c>
      <c r="N178" s="106" t="s">
        <v>207</v>
      </c>
      <c r="O178" s="106" t="s">
        <v>444</v>
      </c>
      <c r="P178" s="106">
        <v>17.8</v>
      </c>
      <c r="Q178" s="124">
        <v>16.883275955353938</v>
      </c>
      <c r="R178" s="106"/>
      <c r="S178" s="109" t="str">
        <f t="shared" si="15"/>
        <v>MaguireROSS-SHANKO</v>
      </c>
      <c r="T178" s="113">
        <v>53.0</v>
      </c>
      <c r="U178" s="106" t="s">
        <v>407</v>
      </c>
      <c r="V178" s="106" t="s">
        <v>406</v>
      </c>
      <c r="W178" s="106" t="s">
        <v>223</v>
      </c>
      <c r="X178" s="106" t="s">
        <v>441</v>
      </c>
      <c r="Y178" s="106">
        <v>14.9</v>
      </c>
      <c r="Z178" s="113">
        <v>27.7</v>
      </c>
      <c r="AA178" s="106"/>
      <c r="AB178" s="106"/>
      <c r="AC178" s="106"/>
    </row>
    <row r="179" ht="15.75" customHeight="1">
      <c r="A179" s="113" t="str">
        <f t="shared" si="13"/>
        <v>FinleyHAYES</v>
      </c>
      <c r="B179" s="113">
        <v>61.0</v>
      </c>
      <c r="C179" s="120" t="s">
        <v>295</v>
      </c>
      <c r="D179" s="120" t="s">
        <v>388</v>
      </c>
      <c r="E179" s="120" t="s">
        <v>207</v>
      </c>
      <c r="G179" s="113">
        <v>16.2</v>
      </c>
      <c r="H179" s="124">
        <v>15.870279398032702</v>
      </c>
      <c r="J179" s="113" t="str">
        <f t="shared" si="14"/>
        <v>GrahamBRAKE</v>
      </c>
      <c r="K179" s="113">
        <v>61.0</v>
      </c>
      <c r="L179" s="106" t="s">
        <v>362</v>
      </c>
      <c r="M179" s="106" t="s">
        <v>361</v>
      </c>
      <c r="N179" s="106" t="s">
        <v>207</v>
      </c>
      <c r="O179" s="106" t="s">
        <v>444</v>
      </c>
      <c r="P179" s="106">
        <v>17.4</v>
      </c>
      <c r="Q179" s="124">
        <v>15.870279398032702</v>
      </c>
      <c r="R179" s="106"/>
      <c r="S179" s="109" t="str">
        <f t="shared" si="15"/>
        <v>LeoLONGSTREET</v>
      </c>
      <c r="T179" s="113">
        <v>54.0</v>
      </c>
      <c r="U179" s="106" t="s">
        <v>305</v>
      </c>
      <c r="V179" s="106" t="s">
        <v>304</v>
      </c>
      <c r="W179" s="106" t="s">
        <v>207</v>
      </c>
      <c r="X179" s="106" t="s">
        <v>458</v>
      </c>
      <c r="Y179" s="106">
        <v>14.9</v>
      </c>
      <c r="Z179" s="113">
        <v>26.04</v>
      </c>
      <c r="AA179" s="106"/>
      <c r="AB179" s="106"/>
      <c r="AC179" s="106"/>
    </row>
    <row r="180" ht="15.75" customHeight="1">
      <c r="A180" s="113" t="str">
        <f t="shared" si="13"/>
        <v>JudeOLIVER</v>
      </c>
      <c r="B180" s="113">
        <v>62.0</v>
      </c>
      <c r="C180" s="120" t="s">
        <v>495</v>
      </c>
      <c r="D180" s="120" t="s">
        <v>221</v>
      </c>
      <c r="E180" s="120" t="s">
        <v>223</v>
      </c>
      <c r="G180" s="113">
        <v>15.4</v>
      </c>
      <c r="H180" s="124">
        <v>14.91806263415074</v>
      </c>
      <c r="J180" s="113" t="str">
        <f t="shared" si="14"/>
        <v>MichaelEDWARDS</v>
      </c>
      <c r="K180" s="113">
        <v>62.0</v>
      </c>
      <c r="L180" s="106" t="s">
        <v>355</v>
      </c>
      <c r="M180" s="106" t="s">
        <v>354</v>
      </c>
      <c r="N180" s="106" t="s">
        <v>207</v>
      </c>
      <c r="O180" s="106" t="s">
        <v>441</v>
      </c>
      <c r="P180" s="106">
        <v>9.0</v>
      </c>
      <c r="Q180" s="124">
        <v>14.91806263415074</v>
      </c>
      <c r="R180" s="106"/>
      <c r="S180" s="109" t="str">
        <f t="shared" si="15"/>
        <v>RhettBOUMA</v>
      </c>
      <c r="T180" s="113">
        <v>55.0</v>
      </c>
      <c r="U180" s="106" t="s">
        <v>365</v>
      </c>
      <c r="V180" s="106" t="s">
        <v>364</v>
      </c>
      <c r="W180" s="106" t="s">
        <v>207</v>
      </c>
      <c r="X180" s="106" t="s">
        <v>472</v>
      </c>
      <c r="Y180" s="106">
        <v>14.0</v>
      </c>
      <c r="Z180" s="113">
        <v>23.0</v>
      </c>
      <c r="AA180" s="106"/>
      <c r="AB180" s="106"/>
      <c r="AC180" s="106"/>
    </row>
    <row r="181" ht="15.75" customHeight="1">
      <c r="A181" s="113" t="str">
        <f t="shared" si="13"/>
        <v>SpencerJORDAN</v>
      </c>
      <c r="B181" s="113">
        <v>63.0</v>
      </c>
      <c r="C181" s="120" t="s">
        <v>334</v>
      </c>
      <c r="D181" s="120" t="s">
        <v>333</v>
      </c>
      <c r="E181" s="120" t="s">
        <v>207</v>
      </c>
      <c r="G181" s="113">
        <v>12.6</v>
      </c>
      <c r="H181" s="124">
        <v>14.022978876101696</v>
      </c>
      <c r="J181" s="113" t="str">
        <f t="shared" si="14"/>
        <v>JudeOLIVER</v>
      </c>
      <c r="K181" s="113">
        <v>63.0</v>
      </c>
      <c r="L181" s="106" t="s">
        <v>495</v>
      </c>
      <c r="M181" s="106" t="s">
        <v>221</v>
      </c>
      <c r="N181" s="106" t="s">
        <v>223</v>
      </c>
      <c r="O181" s="106" t="s">
        <v>463</v>
      </c>
      <c r="P181" s="106">
        <v>8.2</v>
      </c>
      <c r="Q181" s="124">
        <v>14.022978876101696</v>
      </c>
      <c r="R181" s="106"/>
      <c r="S181" s="109" t="str">
        <f t="shared" si="15"/>
        <v>YamatoBUHLER</v>
      </c>
      <c r="T181" s="113">
        <v>56.0</v>
      </c>
      <c r="U181" s="106" t="s">
        <v>289</v>
      </c>
      <c r="V181" s="106" t="s">
        <v>288</v>
      </c>
      <c r="W181" s="106" t="s">
        <v>223</v>
      </c>
      <c r="X181" s="106" t="s">
        <v>518</v>
      </c>
      <c r="Y181" s="106">
        <v>13.5</v>
      </c>
      <c r="Z181" s="113">
        <v>21.62</v>
      </c>
      <c r="AA181" s="106"/>
      <c r="AB181" s="106"/>
      <c r="AC181" s="106"/>
    </row>
    <row r="182" ht="15.75" customHeight="1">
      <c r="A182" s="113" t="str">
        <f t="shared" si="13"/>
        <v>FinianSINGER-LOWRIE</v>
      </c>
      <c r="B182" s="113">
        <v>64.0</v>
      </c>
      <c r="C182" s="120" t="s">
        <v>369</v>
      </c>
      <c r="D182" s="120" t="s">
        <v>368</v>
      </c>
      <c r="E182" s="120" t="s">
        <v>207</v>
      </c>
      <c r="G182" s="113">
        <v>12.4</v>
      </c>
      <c r="H182" s="124">
        <v>13.181600143535594</v>
      </c>
      <c r="J182" s="113" t="str">
        <f t="shared" si="14"/>
        <v>OliverHELVOIGT</v>
      </c>
      <c r="K182" s="113">
        <v>64.0</v>
      </c>
      <c r="L182" s="106" t="s">
        <v>110</v>
      </c>
      <c r="M182" s="106" t="s">
        <v>222</v>
      </c>
      <c r="N182" s="106" t="s">
        <v>212</v>
      </c>
      <c r="O182" s="106" t="s">
        <v>452</v>
      </c>
      <c r="P182" s="106" t="s">
        <v>506</v>
      </c>
      <c r="Q182" s="106">
        <v>0.0</v>
      </c>
      <c r="R182" s="106"/>
      <c r="S182" s="109" t="str">
        <f t="shared" si="15"/>
        <v>LeeJORDAN</v>
      </c>
      <c r="T182" s="113">
        <v>57.0</v>
      </c>
      <c r="U182" s="106" t="s">
        <v>334</v>
      </c>
      <c r="V182" s="106" t="s">
        <v>389</v>
      </c>
      <c r="W182" s="106" t="s">
        <v>223</v>
      </c>
      <c r="X182" s="106" t="s">
        <v>476</v>
      </c>
      <c r="Y182" s="106">
        <v>12.5</v>
      </c>
      <c r="Z182" s="113">
        <v>20.33</v>
      </c>
      <c r="AA182" s="106"/>
      <c r="AB182" s="106"/>
      <c r="AC182" s="106"/>
    </row>
    <row r="183" ht="15.75" customHeight="1">
      <c r="A183" s="113" t="str">
        <f t="shared" si="13"/>
        <v>FinnHENDERSON</v>
      </c>
      <c r="B183" s="113">
        <v>65.0</v>
      </c>
      <c r="C183" s="120" t="s">
        <v>98</v>
      </c>
      <c r="D183" s="120" t="s">
        <v>344</v>
      </c>
      <c r="E183" s="120" t="s">
        <v>207</v>
      </c>
      <c r="G183" s="113">
        <v>10.8</v>
      </c>
      <c r="H183" s="124">
        <v>12.390704134923459</v>
      </c>
      <c r="J183" s="113" t="str">
        <f t="shared" si="14"/>
        <v>AlecJOHNSON</v>
      </c>
      <c r="K183" s="113">
        <v>64.0</v>
      </c>
      <c r="L183" s="106" t="s">
        <v>233</v>
      </c>
      <c r="M183" s="106" t="s">
        <v>296</v>
      </c>
      <c r="N183" s="106" t="s">
        <v>207</v>
      </c>
      <c r="O183" s="106" t="s">
        <v>452</v>
      </c>
      <c r="P183" s="106" t="s">
        <v>506</v>
      </c>
      <c r="Q183" s="106">
        <v>0.0</v>
      </c>
      <c r="R183" s="106"/>
      <c r="S183" s="109" t="str">
        <f t="shared" si="15"/>
        <v>SimonKOURLINE</v>
      </c>
      <c r="T183" s="113">
        <v>58.0</v>
      </c>
      <c r="U183" s="106" t="s">
        <v>507</v>
      </c>
      <c r="V183" s="106" t="s">
        <v>311</v>
      </c>
      <c r="W183" s="106" t="s">
        <v>207</v>
      </c>
      <c r="X183" s="106" t="s">
        <v>537</v>
      </c>
      <c r="Y183" s="106">
        <v>12.3</v>
      </c>
      <c r="Z183" s="113">
        <v>19.11</v>
      </c>
      <c r="AA183" s="106"/>
      <c r="AB183" s="106"/>
      <c r="AC183" s="106"/>
    </row>
    <row r="184" ht="15.75" customHeight="1">
      <c r="A184" s="113" t="str">
        <f t="shared" si="13"/>
        <v>MichaelEDWARDS</v>
      </c>
      <c r="B184" s="113">
        <v>66.0</v>
      </c>
      <c r="C184" s="120" t="s">
        <v>355</v>
      </c>
      <c r="D184" s="120" t="s">
        <v>354</v>
      </c>
      <c r="E184" s="120" t="s">
        <v>207</v>
      </c>
      <c r="G184" s="113">
        <v>8.0</v>
      </c>
      <c r="H184" s="113">
        <v>0.0</v>
      </c>
      <c r="J184" s="113" t="str">
        <f t="shared" si="14"/>
        <v>OwenCOOPER</v>
      </c>
      <c r="K184" s="113">
        <v>64.0</v>
      </c>
      <c r="L184" s="106" t="s">
        <v>293</v>
      </c>
      <c r="M184" s="106" t="s">
        <v>292</v>
      </c>
      <c r="N184" s="106" t="s">
        <v>207</v>
      </c>
      <c r="O184" s="106" t="s">
        <v>452</v>
      </c>
      <c r="P184" s="106" t="s">
        <v>506</v>
      </c>
      <c r="Q184" s="106">
        <v>0.0</v>
      </c>
      <c r="R184" s="106"/>
      <c r="S184" s="109" t="str">
        <f t="shared" si="15"/>
        <v>JudeMACDONALD</v>
      </c>
      <c r="T184" s="113">
        <v>59.0</v>
      </c>
      <c r="U184" s="106" t="s">
        <v>316</v>
      </c>
      <c r="V184" s="106" t="s">
        <v>221</v>
      </c>
      <c r="W184" s="106" t="s">
        <v>223</v>
      </c>
      <c r="X184" s="106" t="s">
        <v>452</v>
      </c>
      <c r="Y184" s="106">
        <v>11.2</v>
      </c>
      <c r="Z184" s="113">
        <v>17.96</v>
      </c>
      <c r="AA184" s="106"/>
      <c r="AB184" s="106"/>
      <c r="AC184" s="106"/>
    </row>
    <row r="185" ht="15.75" customHeight="1">
      <c r="A185" s="113" t="str">
        <f t="shared" si="13"/>
        <v>RhettBOUMA</v>
      </c>
      <c r="B185" s="113">
        <v>67.0</v>
      </c>
      <c r="C185" s="120" t="s">
        <v>365</v>
      </c>
      <c r="D185" s="120" t="s">
        <v>364</v>
      </c>
      <c r="E185" s="120" t="s">
        <v>207</v>
      </c>
      <c r="G185" s="113" t="s">
        <v>506</v>
      </c>
      <c r="H185" s="113">
        <v>0.0</v>
      </c>
      <c r="J185" s="113" t="str">
        <f t="shared" si="14"/>
        <v>QuinnUNGER</v>
      </c>
      <c r="K185" s="113">
        <v>64.0</v>
      </c>
      <c r="L185" s="106" t="s">
        <v>435</v>
      </c>
      <c r="M185" s="106" t="s">
        <v>434</v>
      </c>
      <c r="N185" s="106" t="s">
        <v>207</v>
      </c>
      <c r="O185" s="106" t="s">
        <v>452</v>
      </c>
      <c r="P185" s="106" t="s">
        <v>506</v>
      </c>
      <c r="Q185" s="106">
        <v>0.0</v>
      </c>
      <c r="R185" s="106"/>
      <c r="S185" s="109" t="str">
        <f t="shared" si="15"/>
        <v>JackBURGHAM</v>
      </c>
      <c r="T185" s="113">
        <v>60.0</v>
      </c>
      <c r="U185" s="106" t="s">
        <v>283</v>
      </c>
      <c r="V185" s="106" t="s">
        <v>282</v>
      </c>
      <c r="W185" s="106" t="s">
        <v>212</v>
      </c>
      <c r="X185" s="106" t="s">
        <v>518</v>
      </c>
      <c r="Y185" s="106">
        <v>11.0</v>
      </c>
      <c r="Z185" s="124">
        <v>16.883275955353938</v>
      </c>
      <c r="AA185" s="106"/>
      <c r="AB185" s="106"/>
      <c r="AC185" s="106"/>
    </row>
    <row r="186" ht="15.75" customHeight="1">
      <c r="A186" s="113" t="str">
        <f t="shared" si="13"/>
        <v>QuinnUNGER</v>
      </c>
      <c r="B186" s="113">
        <v>68.0</v>
      </c>
      <c r="C186" s="120" t="s">
        <v>435</v>
      </c>
      <c r="D186" s="120" t="s">
        <v>434</v>
      </c>
      <c r="E186" s="120" t="s">
        <v>207</v>
      </c>
      <c r="G186" s="113" t="s">
        <v>506</v>
      </c>
      <c r="H186" s="113">
        <v>0.0</v>
      </c>
      <c r="J186" s="113" t="str">
        <f t="shared" si="14"/>
        <v>RylanKOTURBASH</v>
      </c>
      <c r="K186" s="113">
        <v>64.0</v>
      </c>
      <c r="L186" s="106" t="s">
        <v>494</v>
      </c>
      <c r="M186" s="106" t="s">
        <v>322</v>
      </c>
      <c r="N186" s="106" t="s">
        <v>207</v>
      </c>
      <c r="O186" s="106" t="s">
        <v>458</v>
      </c>
      <c r="P186" s="106" t="s">
        <v>506</v>
      </c>
      <c r="Q186" s="106">
        <v>0.0</v>
      </c>
      <c r="R186" s="106"/>
      <c r="S186" s="109" t="str">
        <f t="shared" si="15"/>
        <v>KristianSTOLL</v>
      </c>
      <c r="T186" s="113">
        <v>61.0</v>
      </c>
      <c r="U186" s="106" t="s">
        <v>260</v>
      </c>
      <c r="V186" s="106" t="s">
        <v>259</v>
      </c>
      <c r="W186" s="106" t="s">
        <v>223</v>
      </c>
      <c r="X186" s="106" t="s">
        <v>441</v>
      </c>
      <c r="Y186" s="106">
        <v>8.5</v>
      </c>
      <c r="Z186" s="124">
        <v>15.870279398032702</v>
      </c>
      <c r="AA186" s="106"/>
      <c r="AB186" s="106"/>
      <c r="AC186" s="106"/>
    </row>
    <row r="187" ht="15.75" customHeight="1">
      <c r="A187" s="113" t="str">
        <f t="shared" si="13"/>
        <v>MicgillPARCHER</v>
      </c>
      <c r="B187" s="113">
        <v>69.0</v>
      </c>
      <c r="C187" s="120" t="s">
        <v>396</v>
      </c>
      <c r="D187" s="120" t="s">
        <v>395</v>
      </c>
      <c r="E187" s="120" t="s">
        <v>212</v>
      </c>
      <c r="G187" s="113" t="s">
        <v>506</v>
      </c>
      <c r="H187" s="113">
        <v>0.0</v>
      </c>
      <c r="J187" s="113" t="str">
        <f t="shared" si="14"/>
        <v>GradenPARSONS</v>
      </c>
      <c r="K187" s="113">
        <v>64.0</v>
      </c>
      <c r="L187" s="106" t="s">
        <v>481</v>
      </c>
      <c r="M187" s="106" t="s">
        <v>482</v>
      </c>
      <c r="N187" s="106" t="s">
        <v>212</v>
      </c>
      <c r="O187" s="106" t="s">
        <v>458</v>
      </c>
      <c r="P187" s="106" t="s">
        <v>506</v>
      </c>
      <c r="Q187" s="106">
        <v>0.0</v>
      </c>
      <c r="R187" s="106"/>
      <c r="S187" s="109" t="str">
        <f t="shared" si="15"/>
        <v>JesseDOWNS</v>
      </c>
      <c r="T187" s="113">
        <v>62.0</v>
      </c>
      <c r="U187" s="106" t="s">
        <v>538</v>
      </c>
      <c r="V187" s="106" t="s">
        <v>226</v>
      </c>
      <c r="W187" s="106" t="s">
        <v>212</v>
      </c>
      <c r="X187" s="106" t="s">
        <v>518</v>
      </c>
      <c r="Y187" s="106">
        <v>5.2</v>
      </c>
      <c r="Z187" s="124">
        <v>14.91806263415074</v>
      </c>
      <c r="AA187" s="106"/>
      <c r="AB187" s="106"/>
      <c r="AC187" s="106"/>
    </row>
    <row r="188" ht="15.75" customHeight="1">
      <c r="A188" s="113" t="str">
        <f t="shared" si="13"/>
        <v>AndrewWOOD</v>
      </c>
      <c r="B188" s="113">
        <v>70.0</v>
      </c>
      <c r="C188" s="120" t="s">
        <v>440</v>
      </c>
      <c r="D188" s="120" t="s">
        <v>270</v>
      </c>
      <c r="E188" s="120" t="s">
        <v>212</v>
      </c>
      <c r="G188" s="113" t="s">
        <v>506</v>
      </c>
      <c r="H188" s="113">
        <v>0.0</v>
      </c>
      <c r="J188" s="113" t="str">
        <f t="shared" si="14"/>
        <v>JudeMACDONALD</v>
      </c>
      <c r="K188" s="113">
        <v>64.0</v>
      </c>
      <c r="L188" s="106" t="s">
        <v>316</v>
      </c>
      <c r="M188" s="106" t="s">
        <v>221</v>
      </c>
      <c r="N188" s="106" t="s">
        <v>223</v>
      </c>
      <c r="O188" s="106" t="s">
        <v>452</v>
      </c>
      <c r="P188" s="106" t="s">
        <v>506</v>
      </c>
      <c r="Q188" s="106">
        <v>0.0</v>
      </c>
      <c r="R188" s="106"/>
      <c r="S188" s="109" t="str">
        <f t="shared" si="15"/>
        <v>AndrewWHITTINGTON</v>
      </c>
      <c r="T188" s="113">
        <v>63.0</v>
      </c>
      <c r="U188" s="106" t="s">
        <v>271</v>
      </c>
      <c r="V188" s="106" t="s">
        <v>270</v>
      </c>
      <c r="W188" s="106" t="s">
        <v>207</v>
      </c>
      <c r="X188" s="106" t="s">
        <v>444</v>
      </c>
      <c r="Y188" s="106">
        <v>4.4</v>
      </c>
      <c r="Z188" s="124">
        <v>14.022978876101696</v>
      </c>
      <c r="AA188" s="106"/>
      <c r="AB188" s="106"/>
      <c r="AC188" s="106"/>
    </row>
    <row r="189" ht="15.75" customHeight="1">
      <c r="A189" s="113" t="str">
        <f t="shared" si="13"/>
        <v/>
      </c>
      <c r="B189" s="113"/>
      <c r="C189" s="120"/>
      <c r="D189" s="120"/>
      <c r="E189" s="120"/>
      <c r="G189" s="113"/>
      <c r="H189" s="113"/>
      <c r="K189" s="106"/>
      <c r="L189" s="106"/>
      <c r="M189" s="106"/>
      <c r="N189" s="106"/>
      <c r="O189" s="106"/>
      <c r="P189" s="106"/>
      <c r="Q189" s="106"/>
      <c r="R189" s="106"/>
      <c r="S189" s="109" t="str">
        <f t="shared" si="15"/>
        <v>JudeCAMPBELL</v>
      </c>
      <c r="T189" s="113">
        <v>64.0</v>
      </c>
      <c r="U189" s="106" t="s">
        <v>478</v>
      </c>
      <c r="V189" s="106" t="s">
        <v>221</v>
      </c>
      <c r="W189" s="106" t="s">
        <v>223</v>
      </c>
      <c r="X189" s="106" t="s">
        <v>441</v>
      </c>
      <c r="Y189" s="106">
        <v>0.0</v>
      </c>
      <c r="Z189" s="124">
        <v>0.0</v>
      </c>
      <c r="AA189" s="106"/>
      <c r="AB189" s="106"/>
      <c r="AC189" s="106"/>
    </row>
    <row r="190" ht="15.75" customHeight="1">
      <c r="A190" s="113" t="str">
        <f t="shared" si="13"/>
        <v/>
      </c>
      <c r="B190" s="113"/>
      <c r="C190" s="120"/>
      <c r="D190" s="120"/>
      <c r="E190" s="120"/>
      <c r="G190" s="113"/>
      <c r="H190" s="113">
        <f>sum(H119:H189)</f>
        <v>10644.2369</v>
      </c>
      <c r="K190" s="106"/>
      <c r="L190" s="106"/>
      <c r="M190" s="106"/>
      <c r="N190" s="106"/>
      <c r="O190" s="106"/>
      <c r="P190" s="106"/>
      <c r="Q190" s="106"/>
      <c r="R190" s="106"/>
      <c r="S190" s="109" t="str">
        <f t="shared" si="15"/>
        <v>BrandonVAN SCHALM</v>
      </c>
      <c r="T190" s="113">
        <v>64.0</v>
      </c>
      <c r="U190" s="106" t="s">
        <v>378</v>
      </c>
      <c r="V190" s="106" t="s">
        <v>377</v>
      </c>
      <c r="W190" s="106" t="s">
        <v>207</v>
      </c>
      <c r="X190" s="106" t="s">
        <v>458</v>
      </c>
      <c r="Y190" s="106">
        <v>0.0</v>
      </c>
      <c r="Z190" s="124">
        <v>0.0</v>
      </c>
      <c r="AA190" s="106"/>
      <c r="AB190" s="106"/>
      <c r="AC190" s="106"/>
    </row>
    <row r="191" ht="15.75" customHeight="1">
      <c r="A191" s="113"/>
      <c r="B191" s="108" t="s">
        <v>441</v>
      </c>
      <c r="C191" s="108" t="s">
        <v>539</v>
      </c>
      <c r="D191" s="108" t="s">
        <v>443</v>
      </c>
      <c r="E191" s="107"/>
      <c r="G191" s="109"/>
      <c r="H191" s="107"/>
      <c r="J191" s="113"/>
      <c r="K191" s="108" t="s">
        <v>444</v>
      </c>
      <c r="L191" s="108" t="s">
        <v>539</v>
      </c>
      <c r="M191" s="108" t="s">
        <v>443</v>
      </c>
      <c r="N191" s="107"/>
      <c r="P191" s="109"/>
      <c r="Q191" s="107"/>
      <c r="R191" s="107"/>
      <c r="S191" s="109" t="str">
        <f t="shared" si="15"/>
        <v>BenHAMPSHIRE-MCLURG</v>
      </c>
      <c r="T191" s="113">
        <v>64.0</v>
      </c>
      <c r="U191" s="106" t="s">
        <v>497</v>
      </c>
      <c r="V191" s="106" t="s">
        <v>200</v>
      </c>
      <c r="W191" s="106" t="s">
        <v>207</v>
      </c>
      <c r="X191" s="106" t="s">
        <v>476</v>
      </c>
      <c r="Y191" s="106">
        <v>0.0</v>
      </c>
      <c r="Z191" s="124">
        <v>0.0</v>
      </c>
      <c r="AA191" s="107"/>
      <c r="AB191" s="107"/>
      <c r="AC191" s="107"/>
    </row>
    <row r="192" ht="15.75" customHeight="1">
      <c r="A192" s="113"/>
      <c r="B192" s="117"/>
      <c r="C192" s="117"/>
      <c r="D192" s="117"/>
      <c r="E192" s="117"/>
      <c r="G192" s="117"/>
      <c r="H192" s="117"/>
      <c r="J192" s="113"/>
      <c r="K192" s="117"/>
      <c r="L192" s="117"/>
      <c r="M192" s="117"/>
      <c r="N192" s="117"/>
      <c r="P192" s="117"/>
      <c r="Q192" s="117"/>
      <c r="R192" s="109"/>
      <c r="S192" s="109" t="str">
        <f t="shared" si="15"/>
        <v>BoazCHIU</v>
      </c>
      <c r="T192" s="113">
        <v>64.0</v>
      </c>
      <c r="U192" s="106" t="s">
        <v>325</v>
      </c>
      <c r="V192" s="106" t="s">
        <v>324</v>
      </c>
      <c r="W192" s="106" t="s">
        <v>207</v>
      </c>
      <c r="X192" s="106" t="s">
        <v>472</v>
      </c>
      <c r="Y192" s="106">
        <v>0.0</v>
      </c>
      <c r="Z192" s="124">
        <v>0.0</v>
      </c>
      <c r="AA192" s="109"/>
      <c r="AB192" s="109"/>
      <c r="AC192" s="109"/>
    </row>
    <row r="193" ht="15.75" customHeight="1">
      <c r="A193" s="110" t="s">
        <v>0</v>
      </c>
      <c r="B193" s="110" t="s">
        <v>446</v>
      </c>
      <c r="C193" s="110" t="s">
        <v>447</v>
      </c>
      <c r="D193" s="110" t="s">
        <v>448</v>
      </c>
      <c r="E193" s="110" t="s">
        <v>5</v>
      </c>
      <c r="F193" s="110" t="s">
        <v>449</v>
      </c>
      <c r="G193" s="111" t="s">
        <v>450</v>
      </c>
      <c r="H193" s="111" t="s">
        <v>451</v>
      </c>
      <c r="I193" s="118"/>
      <c r="J193" s="110" t="s">
        <v>0</v>
      </c>
      <c r="K193" s="110" t="s">
        <v>446</v>
      </c>
      <c r="L193" s="110" t="s">
        <v>447</v>
      </c>
      <c r="M193" s="110" t="s">
        <v>448</v>
      </c>
      <c r="N193" s="110" t="s">
        <v>5</v>
      </c>
      <c r="O193" s="110" t="s">
        <v>449</v>
      </c>
      <c r="P193" s="111" t="s">
        <v>450</v>
      </c>
      <c r="Q193" s="111" t="s">
        <v>451</v>
      </c>
      <c r="R193" s="119"/>
      <c r="S193" s="109" t="str">
        <f t="shared" si="15"/>
        <v>GradenPARSONS</v>
      </c>
      <c r="T193" s="113">
        <v>64.0</v>
      </c>
      <c r="U193" s="106" t="s">
        <v>481</v>
      </c>
      <c r="V193" s="106" t="s">
        <v>482</v>
      </c>
      <c r="W193" s="106" t="s">
        <v>212</v>
      </c>
      <c r="X193" s="106" t="s">
        <v>458</v>
      </c>
      <c r="Y193" s="106">
        <v>0.0</v>
      </c>
      <c r="Z193" s="124">
        <v>0.0</v>
      </c>
      <c r="AA193" s="119"/>
      <c r="AB193" s="119"/>
      <c r="AC193" s="119"/>
    </row>
    <row r="194" ht="15.75" customHeight="1">
      <c r="A194" s="113" t="str">
        <f t="shared" ref="A194:A217" si="16">concatenate(D194,C194)</f>
        <v>KristinHOIVIK</v>
      </c>
      <c r="B194" s="113">
        <v>1.0</v>
      </c>
      <c r="C194" s="120" t="s">
        <v>515</v>
      </c>
      <c r="D194" s="120" t="s">
        <v>56</v>
      </c>
      <c r="E194" s="120" t="s">
        <v>50</v>
      </c>
      <c r="G194" s="113">
        <v>86.0</v>
      </c>
      <c r="H194" s="113">
        <v>650.0</v>
      </c>
      <c r="J194" s="113" t="str">
        <f t="shared" ref="J194:J215" si="17">concatenate(M194,L194)</f>
        <v>EmmaHORN</v>
      </c>
      <c r="K194" s="113">
        <v>1.0</v>
      </c>
      <c r="L194" s="106" t="s">
        <v>516</v>
      </c>
      <c r="M194" s="106" t="s">
        <v>54</v>
      </c>
      <c r="N194" s="106" t="s">
        <v>50</v>
      </c>
      <c r="O194" s="106" t="s">
        <v>463</v>
      </c>
      <c r="P194" s="106">
        <v>65.2</v>
      </c>
      <c r="Q194" s="106">
        <v>650.0</v>
      </c>
      <c r="R194" s="106"/>
      <c r="S194" s="109"/>
      <c r="T194" s="113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ht="15.75" customHeight="1">
      <c r="A195" s="113" t="str">
        <f t="shared" si="16"/>
        <v>EmmaHORN</v>
      </c>
      <c r="B195" s="113">
        <v>2.0</v>
      </c>
      <c r="C195" s="120" t="s">
        <v>516</v>
      </c>
      <c r="D195" s="120" t="s">
        <v>54</v>
      </c>
      <c r="E195" s="120" t="s">
        <v>50</v>
      </c>
      <c r="G195" s="113">
        <v>83.6</v>
      </c>
      <c r="H195" s="113">
        <v>598.0</v>
      </c>
      <c r="J195" s="113" t="str">
        <f t="shared" si="17"/>
        <v>MaloryWAGNER</v>
      </c>
      <c r="K195" s="113">
        <v>2.0</v>
      </c>
      <c r="L195" s="106" t="s">
        <v>63</v>
      </c>
      <c r="M195" s="106" t="s">
        <v>62</v>
      </c>
      <c r="N195" s="106" t="s">
        <v>50</v>
      </c>
      <c r="O195" s="106" t="s">
        <v>472</v>
      </c>
      <c r="P195" s="106">
        <v>59.2</v>
      </c>
      <c r="Q195" s="106">
        <v>598.0</v>
      </c>
      <c r="R195" s="106"/>
      <c r="S195" s="109"/>
      <c r="T195" s="113"/>
      <c r="U195" s="106"/>
      <c r="V195" s="106"/>
      <c r="W195" s="106"/>
      <c r="X195" s="106"/>
      <c r="Y195" s="106"/>
      <c r="Z195" s="121">
        <f>sum(Z126:Z194)</f>
        <v>10618.6646</v>
      </c>
      <c r="AA195" s="106"/>
      <c r="AB195" s="106"/>
      <c r="AC195" s="106"/>
    </row>
    <row r="196" ht="15.75" customHeight="1">
      <c r="A196" s="113" t="str">
        <f t="shared" si="16"/>
        <v>IndraBROWN</v>
      </c>
      <c r="B196" s="113">
        <v>3.0</v>
      </c>
      <c r="C196" s="120" t="s">
        <v>68</v>
      </c>
      <c r="D196" s="120" t="s">
        <v>67</v>
      </c>
      <c r="E196" s="120" t="s">
        <v>70</v>
      </c>
      <c r="G196" s="113">
        <v>52.4</v>
      </c>
      <c r="H196" s="113">
        <v>550.16</v>
      </c>
      <c r="J196" s="113" t="str">
        <f t="shared" si="17"/>
        <v>MikkaSIMONSEN</v>
      </c>
      <c r="K196" s="113">
        <v>3.0</v>
      </c>
      <c r="L196" s="106" t="s">
        <v>75</v>
      </c>
      <c r="M196" s="106" t="s">
        <v>74</v>
      </c>
      <c r="N196" s="106" t="s">
        <v>50</v>
      </c>
      <c r="O196" s="106" t="s">
        <v>463</v>
      </c>
      <c r="P196" s="106">
        <v>52.2</v>
      </c>
      <c r="Q196" s="106">
        <v>550.16</v>
      </c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ht="15.75" customHeight="1">
      <c r="A197" s="113" t="str">
        <f t="shared" si="16"/>
        <v>ZoeHENDERSON</v>
      </c>
      <c r="B197" s="113">
        <v>4.0</v>
      </c>
      <c r="C197" s="120" t="s">
        <v>98</v>
      </c>
      <c r="D197" s="120" t="s">
        <v>44</v>
      </c>
      <c r="E197" s="120" t="s">
        <v>70</v>
      </c>
      <c r="G197" s="113">
        <v>47.8</v>
      </c>
      <c r="H197" s="113">
        <v>506.15</v>
      </c>
      <c r="J197" s="113" t="str">
        <f t="shared" si="17"/>
        <v>NyahSHOPLAND</v>
      </c>
      <c r="K197" s="113">
        <v>4.0</v>
      </c>
      <c r="L197" s="106" t="s">
        <v>81</v>
      </c>
      <c r="M197" s="106" t="s">
        <v>80</v>
      </c>
      <c r="N197" s="106" t="s">
        <v>70</v>
      </c>
      <c r="O197" s="106" t="s">
        <v>444</v>
      </c>
      <c r="P197" s="106">
        <v>49.6</v>
      </c>
      <c r="Q197" s="106">
        <v>506.15</v>
      </c>
      <c r="R197" s="106"/>
      <c r="S197" s="113"/>
      <c r="T197" s="108" t="s">
        <v>445</v>
      </c>
      <c r="U197" s="108" t="s">
        <v>539</v>
      </c>
      <c r="V197" s="108" t="s">
        <v>443</v>
      </c>
      <c r="W197" s="107"/>
      <c r="Y197" s="109"/>
      <c r="Z197" s="107"/>
      <c r="AA197" s="106"/>
      <c r="AB197" s="106"/>
      <c r="AC197" s="106"/>
    </row>
    <row r="198" ht="15.75" customHeight="1">
      <c r="A198" s="113" t="str">
        <f t="shared" si="16"/>
        <v>LottieKING</v>
      </c>
      <c r="B198" s="113">
        <v>5.0</v>
      </c>
      <c r="C198" s="120" t="s">
        <v>84</v>
      </c>
      <c r="D198" s="120" t="s">
        <v>83</v>
      </c>
      <c r="E198" s="120" t="s">
        <v>70</v>
      </c>
      <c r="G198" s="113">
        <v>46.6</v>
      </c>
      <c r="H198" s="113">
        <v>465.66</v>
      </c>
      <c r="J198" s="113" t="str">
        <f t="shared" si="17"/>
        <v>LottieKING</v>
      </c>
      <c r="K198" s="113">
        <v>5.0</v>
      </c>
      <c r="L198" s="106" t="s">
        <v>84</v>
      </c>
      <c r="M198" s="106" t="s">
        <v>83</v>
      </c>
      <c r="N198" s="106" t="s">
        <v>70</v>
      </c>
      <c r="O198" s="106" t="s">
        <v>445</v>
      </c>
      <c r="P198" s="106">
        <v>48.8</v>
      </c>
      <c r="Q198" s="106">
        <v>465.66</v>
      </c>
      <c r="R198" s="106"/>
      <c r="S198" s="113"/>
      <c r="T198" s="117"/>
      <c r="U198" s="117"/>
      <c r="V198" s="117"/>
      <c r="W198" s="117"/>
      <c r="Y198" s="117"/>
      <c r="Z198" s="117"/>
      <c r="AA198" s="106"/>
      <c r="AB198" s="106"/>
      <c r="AC198" s="106"/>
    </row>
    <row r="199" ht="15.75" customHeight="1">
      <c r="A199" s="113" t="str">
        <f t="shared" si="16"/>
        <v>EmelieMCCAUGHEY</v>
      </c>
      <c r="B199" s="113">
        <v>6.0</v>
      </c>
      <c r="C199" s="120" t="s">
        <v>78</v>
      </c>
      <c r="D199" s="120" t="s">
        <v>77</v>
      </c>
      <c r="E199" s="120" t="s">
        <v>50</v>
      </c>
      <c r="G199" s="113">
        <v>37.8</v>
      </c>
      <c r="H199" s="113">
        <v>428.4</v>
      </c>
      <c r="J199" s="113" t="str">
        <f t="shared" si="17"/>
        <v>EmelieMCCAUGHEY</v>
      </c>
      <c r="K199" s="113">
        <v>6.0</v>
      </c>
      <c r="L199" s="106" t="s">
        <v>78</v>
      </c>
      <c r="M199" s="106" t="s">
        <v>77</v>
      </c>
      <c r="N199" s="106" t="s">
        <v>50</v>
      </c>
      <c r="O199" s="106" t="s">
        <v>458</v>
      </c>
      <c r="P199" s="106">
        <v>47.6</v>
      </c>
      <c r="Q199" s="106">
        <v>428.4</v>
      </c>
      <c r="R199" s="106"/>
      <c r="S199" s="110" t="s">
        <v>0</v>
      </c>
      <c r="T199" s="110" t="s">
        <v>446</v>
      </c>
      <c r="U199" s="110" t="s">
        <v>447</v>
      </c>
      <c r="V199" s="110" t="s">
        <v>448</v>
      </c>
      <c r="W199" s="110" t="s">
        <v>5</v>
      </c>
      <c r="X199" s="110" t="s">
        <v>449</v>
      </c>
      <c r="Y199" s="111" t="s">
        <v>450</v>
      </c>
      <c r="Z199" s="111" t="s">
        <v>451</v>
      </c>
      <c r="AA199" s="106"/>
      <c r="AB199" s="106"/>
      <c r="AC199" s="106"/>
    </row>
    <row r="200" ht="15.75" customHeight="1">
      <c r="A200" s="113" t="str">
        <f t="shared" si="16"/>
        <v>BobbiWOODEN</v>
      </c>
      <c r="B200" s="113">
        <v>7.0</v>
      </c>
      <c r="C200" s="120" t="s">
        <v>112</v>
      </c>
      <c r="D200" s="120" t="s">
        <v>111</v>
      </c>
      <c r="E200" s="120" t="s">
        <v>50</v>
      </c>
      <c r="G200" s="113">
        <v>35.4</v>
      </c>
      <c r="H200" s="113">
        <v>394.13</v>
      </c>
      <c r="J200" s="113" t="str">
        <f t="shared" si="17"/>
        <v>EmmaSCHOLEFIELD</v>
      </c>
      <c r="K200" s="113">
        <v>7.0</v>
      </c>
      <c r="L200" s="106" t="s">
        <v>107</v>
      </c>
      <c r="M200" s="106" t="s">
        <v>54</v>
      </c>
      <c r="N200" s="106" t="s">
        <v>46</v>
      </c>
      <c r="O200" s="106" t="s">
        <v>458</v>
      </c>
      <c r="P200" s="106">
        <v>46.0</v>
      </c>
      <c r="Q200" s="106">
        <v>394.13</v>
      </c>
      <c r="R200" s="106"/>
      <c r="S200" s="113" t="str">
        <f t="shared" ref="S200:S230" si="18">concatenate(V200,U200)</f>
        <v>TeaganMAC CON</v>
      </c>
      <c r="T200" s="113">
        <v>1.0</v>
      </c>
      <c r="U200" s="106" t="s">
        <v>517</v>
      </c>
      <c r="V200" s="106" t="s">
        <v>92</v>
      </c>
      <c r="W200" s="106" t="s">
        <v>50</v>
      </c>
      <c r="X200" s="106" t="s">
        <v>457</v>
      </c>
      <c r="Y200" s="106">
        <v>93.0</v>
      </c>
      <c r="Z200" s="121">
        <v>650.0</v>
      </c>
      <c r="AA200" s="106"/>
      <c r="AB200" s="106"/>
      <c r="AC200" s="106"/>
    </row>
    <row r="201" ht="15.75" customHeight="1">
      <c r="A201" s="113" t="str">
        <f t="shared" si="16"/>
        <v>NyahSHOPLAND</v>
      </c>
      <c r="B201" s="113">
        <v>8.0</v>
      </c>
      <c r="C201" s="120" t="s">
        <v>81</v>
      </c>
      <c r="D201" s="120" t="s">
        <v>80</v>
      </c>
      <c r="E201" s="120" t="s">
        <v>70</v>
      </c>
      <c r="G201" s="113">
        <v>34.4</v>
      </c>
      <c r="H201" s="113">
        <v>362.6</v>
      </c>
      <c r="J201" s="113" t="str">
        <f t="shared" si="17"/>
        <v>MaggieSUTHERLAND</v>
      </c>
      <c r="K201" s="113">
        <v>8.0</v>
      </c>
      <c r="L201" s="106" t="s">
        <v>72</v>
      </c>
      <c r="M201" s="106" t="s">
        <v>71</v>
      </c>
      <c r="N201" s="106" t="s">
        <v>50</v>
      </c>
      <c r="O201" s="106" t="s">
        <v>444</v>
      </c>
      <c r="P201" s="106">
        <v>45.6</v>
      </c>
      <c r="Q201" s="106">
        <v>362.6</v>
      </c>
      <c r="R201" s="106"/>
      <c r="S201" s="113" t="str">
        <f t="shared" si="18"/>
        <v>EllaGARROD</v>
      </c>
      <c r="T201" s="113">
        <v>2.0</v>
      </c>
      <c r="U201" s="106" t="s">
        <v>469</v>
      </c>
      <c r="V201" s="106" t="s">
        <v>51</v>
      </c>
      <c r="W201" s="106" t="s">
        <v>46</v>
      </c>
      <c r="X201" s="106" t="s">
        <v>445</v>
      </c>
      <c r="Y201" s="106">
        <v>88.6</v>
      </c>
      <c r="Z201" s="121">
        <v>598.0</v>
      </c>
      <c r="AA201" s="106"/>
      <c r="AB201" s="106"/>
      <c r="AC201" s="106"/>
    </row>
    <row r="202" ht="15.75" customHeight="1">
      <c r="A202" s="113" t="str">
        <f t="shared" si="16"/>
        <v>EvaTROTTIER</v>
      </c>
      <c r="B202" s="113">
        <v>9.0</v>
      </c>
      <c r="C202" s="120" t="s">
        <v>89</v>
      </c>
      <c r="D202" s="120" t="s">
        <v>88</v>
      </c>
      <c r="E202" s="120" t="s">
        <v>50</v>
      </c>
      <c r="G202" s="113">
        <v>33.0</v>
      </c>
      <c r="H202" s="113">
        <v>333.59</v>
      </c>
      <c r="J202" s="113" t="str">
        <f t="shared" si="17"/>
        <v>SageBOOTH</v>
      </c>
      <c r="K202" s="113">
        <v>9.0</v>
      </c>
      <c r="L202" s="106" t="s">
        <v>100</v>
      </c>
      <c r="M202" s="106" t="s">
        <v>99</v>
      </c>
      <c r="N202" s="106" t="s">
        <v>70</v>
      </c>
      <c r="O202" s="106" t="s">
        <v>463</v>
      </c>
      <c r="P202" s="106">
        <v>44.2</v>
      </c>
      <c r="Q202" s="106">
        <v>333.59</v>
      </c>
      <c r="R202" s="106"/>
      <c r="S202" s="113" t="str">
        <f t="shared" si="18"/>
        <v>ElizaBELL</v>
      </c>
      <c r="T202" s="113">
        <v>3.0</v>
      </c>
      <c r="U202" s="106" t="s">
        <v>519</v>
      </c>
      <c r="V202" s="106" t="s">
        <v>59</v>
      </c>
      <c r="W202" s="106" t="s">
        <v>50</v>
      </c>
      <c r="X202" s="106" t="s">
        <v>457</v>
      </c>
      <c r="Y202" s="106">
        <v>88.3</v>
      </c>
      <c r="Z202" s="121">
        <v>550.16</v>
      </c>
      <c r="AA202" s="106"/>
      <c r="AB202" s="106"/>
      <c r="AC202" s="106"/>
    </row>
    <row r="203" ht="15.75" customHeight="1">
      <c r="A203" s="113" t="str">
        <f t="shared" si="16"/>
        <v>MayaSMITH</v>
      </c>
      <c r="B203" s="113">
        <v>10.0</v>
      </c>
      <c r="C203" s="120" t="s">
        <v>86</v>
      </c>
      <c r="D203" s="120" t="s">
        <v>85</v>
      </c>
      <c r="E203" s="120" t="s">
        <v>50</v>
      </c>
      <c r="G203" s="113">
        <v>29.4</v>
      </c>
      <c r="H203" s="113">
        <v>306.9</v>
      </c>
      <c r="J203" s="113" t="str">
        <f t="shared" si="17"/>
        <v>MeghanCALDER</v>
      </c>
      <c r="K203" s="113">
        <v>10.0</v>
      </c>
      <c r="L203" s="106" t="s">
        <v>91</v>
      </c>
      <c r="M203" s="106" t="s">
        <v>90</v>
      </c>
      <c r="N203" s="106" t="s">
        <v>70</v>
      </c>
      <c r="O203" s="106" t="s">
        <v>472</v>
      </c>
      <c r="P203" s="106">
        <v>42.2</v>
      </c>
      <c r="Q203" s="106">
        <v>306.9</v>
      </c>
      <c r="R203" s="106"/>
      <c r="S203" s="113" t="str">
        <f t="shared" si="18"/>
        <v>LexyBANNISTER</v>
      </c>
      <c r="T203" s="113">
        <v>4.0</v>
      </c>
      <c r="U203" s="106" t="s">
        <v>520</v>
      </c>
      <c r="V203" s="106" t="s">
        <v>105</v>
      </c>
      <c r="W203" s="106" t="s">
        <v>46</v>
      </c>
      <c r="X203" s="106" t="s">
        <v>457</v>
      </c>
      <c r="Y203" s="106">
        <v>78.6</v>
      </c>
      <c r="Z203" s="121">
        <v>506.1472</v>
      </c>
      <c r="AA203" s="106"/>
      <c r="AB203" s="106"/>
      <c r="AC203" s="106"/>
    </row>
    <row r="204" ht="15.75" customHeight="1">
      <c r="A204" s="113" t="str">
        <f t="shared" si="16"/>
        <v>MaggieSUTHERLAND</v>
      </c>
      <c r="B204" s="113">
        <v>11.0</v>
      </c>
      <c r="C204" s="120" t="s">
        <v>72</v>
      </c>
      <c r="D204" s="120" t="s">
        <v>71</v>
      </c>
      <c r="E204" s="120" t="s">
        <v>50</v>
      </c>
      <c r="G204" s="113">
        <v>29.2</v>
      </c>
      <c r="H204" s="113">
        <v>282.35</v>
      </c>
      <c r="J204" s="113" t="str">
        <f t="shared" si="17"/>
        <v>MayaSMITH</v>
      </c>
      <c r="K204" s="113">
        <v>11.0</v>
      </c>
      <c r="L204" s="106" t="s">
        <v>86</v>
      </c>
      <c r="M204" s="106" t="s">
        <v>85</v>
      </c>
      <c r="N204" s="106" t="s">
        <v>50</v>
      </c>
      <c r="O204" s="106" t="s">
        <v>452</v>
      </c>
      <c r="P204" s="106">
        <v>42.0</v>
      </c>
      <c r="Q204" s="106">
        <v>282.35</v>
      </c>
      <c r="R204" s="106"/>
      <c r="S204" s="113" t="str">
        <f t="shared" si="18"/>
        <v>MaggieSUTHERLAND</v>
      </c>
      <c r="T204" s="113">
        <v>5.0</v>
      </c>
      <c r="U204" s="106" t="s">
        <v>72</v>
      </c>
      <c r="V204" s="106" t="s">
        <v>71</v>
      </c>
      <c r="W204" s="106" t="s">
        <v>50</v>
      </c>
      <c r="X204" s="106" t="s">
        <v>460</v>
      </c>
      <c r="Y204" s="106">
        <v>75.6</v>
      </c>
      <c r="Z204" s="121">
        <v>465.655424</v>
      </c>
      <c r="AA204" s="106"/>
      <c r="AB204" s="106"/>
      <c r="AC204" s="106"/>
    </row>
    <row r="205" ht="15.75" customHeight="1">
      <c r="A205" s="113" t="str">
        <f t="shared" si="16"/>
        <v>MaloryWAGNER</v>
      </c>
      <c r="B205" s="113">
        <v>12.0</v>
      </c>
      <c r="C205" s="120" t="s">
        <v>63</v>
      </c>
      <c r="D205" s="120" t="s">
        <v>62</v>
      </c>
      <c r="E205" s="120" t="s">
        <v>50</v>
      </c>
      <c r="G205" s="113">
        <v>25.6</v>
      </c>
      <c r="H205" s="113">
        <v>259.76</v>
      </c>
      <c r="J205" s="113" t="str">
        <f t="shared" si="17"/>
        <v>LaurenKELLEY</v>
      </c>
      <c r="K205" s="113">
        <v>12.0</v>
      </c>
      <c r="L205" s="106" t="s">
        <v>97</v>
      </c>
      <c r="M205" s="106" t="s">
        <v>96</v>
      </c>
      <c r="N205" s="106" t="s">
        <v>50</v>
      </c>
      <c r="O205" s="106" t="s">
        <v>463</v>
      </c>
      <c r="P205" s="106">
        <v>40.6</v>
      </c>
      <c r="Q205" s="106">
        <v>259.76</v>
      </c>
      <c r="R205" s="106"/>
      <c r="S205" s="113" t="str">
        <f t="shared" si="18"/>
        <v>MeghanCALDER</v>
      </c>
      <c r="T205" s="113">
        <v>6.0</v>
      </c>
      <c r="U205" s="106" t="s">
        <v>91</v>
      </c>
      <c r="V205" s="106" t="s">
        <v>90</v>
      </c>
      <c r="W205" s="106" t="s">
        <v>70</v>
      </c>
      <c r="X205" s="106" t="s">
        <v>468</v>
      </c>
      <c r="Y205" s="106">
        <v>71.6</v>
      </c>
      <c r="Z205" s="121">
        <v>428.40299008</v>
      </c>
      <c r="AA205" s="106"/>
      <c r="AB205" s="106"/>
      <c r="AC205" s="106"/>
    </row>
    <row r="206" ht="15.75" customHeight="1">
      <c r="A206" s="113" t="str">
        <f t="shared" si="16"/>
        <v>ZolaWENZLAWE</v>
      </c>
      <c r="B206" s="113">
        <v>13.0</v>
      </c>
      <c r="C206" s="120" t="s">
        <v>118</v>
      </c>
      <c r="D206" s="120" t="s">
        <v>117</v>
      </c>
      <c r="E206" s="120" t="s">
        <v>50</v>
      </c>
      <c r="G206" s="113">
        <v>23.4</v>
      </c>
      <c r="H206" s="113">
        <v>238.98</v>
      </c>
      <c r="J206" s="113" t="str">
        <f t="shared" si="17"/>
        <v>MirandaHELVOIGT</v>
      </c>
      <c r="K206" s="113">
        <v>13.0</v>
      </c>
      <c r="L206" s="106" t="s">
        <v>110</v>
      </c>
      <c r="M206" s="106" t="s">
        <v>109</v>
      </c>
      <c r="N206" s="106" t="s">
        <v>50</v>
      </c>
      <c r="O206" s="106" t="s">
        <v>452</v>
      </c>
      <c r="P206" s="106">
        <v>33.8</v>
      </c>
      <c r="Q206" s="106">
        <v>238.98</v>
      </c>
      <c r="R206" s="106"/>
      <c r="S206" s="113" t="str">
        <f t="shared" si="18"/>
        <v>MaloryWAGNER</v>
      </c>
      <c r="T206" s="113">
        <v>7.0</v>
      </c>
      <c r="U206" s="106" t="s">
        <v>63</v>
      </c>
      <c r="V206" s="106" t="s">
        <v>62</v>
      </c>
      <c r="W206" s="106" t="s">
        <v>50</v>
      </c>
      <c r="X206" s="106" t="s">
        <v>468</v>
      </c>
      <c r="Y206" s="106">
        <v>67.6</v>
      </c>
      <c r="Z206" s="121">
        <v>394.1307508736</v>
      </c>
      <c r="AA206" s="106"/>
      <c r="AB206" s="106"/>
      <c r="AC206" s="106"/>
    </row>
    <row r="207" ht="15.75" customHeight="1">
      <c r="A207" s="113" t="str">
        <f t="shared" si="16"/>
        <v>SageBOOTH</v>
      </c>
      <c r="B207" s="113">
        <v>14.0</v>
      </c>
      <c r="C207" s="120" t="s">
        <v>100</v>
      </c>
      <c r="D207" s="120" t="s">
        <v>99</v>
      </c>
      <c r="E207" s="120" t="s">
        <v>70</v>
      </c>
      <c r="G207" s="113">
        <v>21.2</v>
      </c>
      <c r="H207" s="113">
        <v>219.86</v>
      </c>
      <c r="J207" s="113" t="str">
        <f t="shared" si="17"/>
        <v>ZyahHEALEY</v>
      </c>
      <c r="K207" s="113">
        <v>14.0</v>
      </c>
      <c r="L207" s="106" t="s">
        <v>135</v>
      </c>
      <c r="M207" s="106" t="s">
        <v>134</v>
      </c>
      <c r="N207" s="106" t="s">
        <v>70</v>
      </c>
      <c r="O207" s="106" t="s">
        <v>521</v>
      </c>
      <c r="P207" s="106">
        <v>32.4</v>
      </c>
      <c r="Q207" s="106">
        <v>219.86</v>
      </c>
      <c r="R207" s="106"/>
      <c r="S207" s="113" t="str">
        <f t="shared" si="18"/>
        <v>LaurenKELLEY</v>
      </c>
      <c r="T207" s="113">
        <v>8.0</v>
      </c>
      <c r="U207" s="106" t="s">
        <v>97</v>
      </c>
      <c r="V207" s="106" t="s">
        <v>96</v>
      </c>
      <c r="W207" s="106" t="s">
        <v>50</v>
      </c>
      <c r="X207" s="106" t="s">
        <v>457</v>
      </c>
      <c r="Y207" s="106">
        <v>56.0</v>
      </c>
      <c r="Z207" s="121">
        <v>362.60029080371197</v>
      </c>
      <c r="AA207" s="106"/>
      <c r="AB207" s="106"/>
      <c r="AC207" s="106"/>
    </row>
    <row r="208" ht="15.75" customHeight="1">
      <c r="A208" s="113" t="str">
        <f t="shared" si="16"/>
        <v>MikkaSIMONSEN</v>
      </c>
      <c r="B208" s="113">
        <v>15.0</v>
      </c>
      <c r="C208" s="120" t="s">
        <v>75</v>
      </c>
      <c r="D208" s="120" t="s">
        <v>74</v>
      </c>
      <c r="E208" s="120" t="s">
        <v>50</v>
      </c>
      <c r="G208" s="113">
        <v>16.4</v>
      </c>
      <c r="H208" s="113">
        <v>202.28</v>
      </c>
      <c r="J208" s="113" t="str">
        <f t="shared" si="17"/>
        <v>KaiyaROBIN</v>
      </c>
      <c r="K208" s="113">
        <v>15.0</v>
      </c>
      <c r="L208" s="106" t="s">
        <v>120</v>
      </c>
      <c r="M208" s="106" t="s">
        <v>119</v>
      </c>
      <c r="N208" s="106" t="s">
        <v>50</v>
      </c>
      <c r="O208" s="106" t="s">
        <v>521</v>
      </c>
      <c r="P208" s="106">
        <v>29.8</v>
      </c>
      <c r="Q208" s="106">
        <v>202.28</v>
      </c>
      <c r="R208" s="106"/>
      <c r="S208" s="113" t="str">
        <f t="shared" si="18"/>
        <v>LivTEITZEL</v>
      </c>
      <c r="T208" s="113">
        <v>9.0</v>
      </c>
      <c r="U208" s="106" t="s">
        <v>126</v>
      </c>
      <c r="V208" s="106" t="s">
        <v>125</v>
      </c>
      <c r="W208" s="106" t="s">
        <v>70</v>
      </c>
      <c r="X208" s="106" t="s">
        <v>457</v>
      </c>
      <c r="Y208" s="106">
        <v>51.0</v>
      </c>
      <c r="Z208" s="121">
        <v>333.592267539415</v>
      </c>
      <c r="AA208" s="106"/>
      <c r="AB208" s="106"/>
      <c r="AC208" s="106"/>
    </row>
    <row r="209" ht="15.75" customHeight="1">
      <c r="A209" s="113" t="str">
        <f t="shared" si="16"/>
        <v>TessaPRETTO</v>
      </c>
      <c r="B209" s="113">
        <v>16.0</v>
      </c>
      <c r="C209" s="120" t="s">
        <v>123</v>
      </c>
      <c r="D209" s="120" t="s">
        <v>122</v>
      </c>
      <c r="E209" s="120" t="s">
        <v>46</v>
      </c>
      <c r="G209" s="113">
        <v>16.2</v>
      </c>
      <c r="H209" s="113">
        <v>186.09</v>
      </c>
      <c r="J209" s="113" t="str">
        <f t="shared" si="17"/>
        <v>TessaPRETTO</v>
      </c>
      <c r="K209" s="113">
        <v>16.0</v>
      </c>
      <c r="L209" s="106" t="s">
        <v>123</v>
      </c>
      <c r="M209" s="106" t="s">
        <v>122</v>
      </c>
      <c r="N209" s="106" t="s">
        <v>46</v>
      </c>
      <c r="O209" s="106" t="s">
        <v>521</v>
      </c>
      <c r="P209" s="106">
        <v>26.2</v>
      </c>
      <c r="Q209" s="106">
        <v>186.09</v>
      </c>
      <c r="R209" s="106"/>
      <c r="S209" s="113" t="str">
        <f t="shared" si="18"/>
        <v>MakennaGRIFFITHS</v>
      </c>
      <c r="T209" s="113">
        <v>10.0</v>
      </c>
      <c r="U209" s="106" t="s">
        <v>473</v>
      </c>
      <c r="V209" s="106" t="s">
        <v>140</v>
      </c>
      <c r="W209" s="106" t="s">
        <v>70</v>
      </c>
      <c r="X209" s="106" t="s">
        <v>457</v>
      </c>
      <c r="Y209" s="106">
        <v>47.3</v>
      </c>
      <c r="Z209" s="121">
        <v>306.9048861362618</v>
      </c>
      <c r="AA209" s="106"/>
      <c r="AB209" s="106"/>
      <c r="AC209" s="106"/>
    </row>
    <row r="210" ht="15.75" customHeight="1">
      <c r="A210" s="113" t="str">
        <f t="shared" si="16"/>
        <v>CharlieWEYMAN</v>
      </c>
      <c r="B210" s="113">
        <v>17.0</v>
      </c>
      <c r="C210" s="120" t="s">
        <v>114</v>
      </c>
      <c r="D210" s="120" t="s">
        <v>113</v>
      </c>
      <c r="E210" s="120" t="s">
        <v>50</v>
      </c>
      <c r="G210" s="113">
        <v>15.0</v>
      </c>
      <c r="H210" s="113">
        <v>171.21</v>
      </c>
      <c r="J210" s="113" t="str">
        <f t="shared" si="17"/>
        <v>AnnikaROBERTS</v>
      </c>
      <c r="K210" s="113">
        <v>17.0</v>
      </c>
      <c r="L210" s="106" t="s">
        <v>474</v>
      </c>
      <c r="M210" s="106" t="s">
        <v>103</v>
      </c>
      <c r="N210" s="106" t="s">
        <v>50</v>
      </c>
      <c r="O210" s="106" t="s">
        <v>441</v>
      </c>
      <c r="P210" s="106">
        <v>21.4</v>
      </c>
      <c r="Q210" s="106">
        <v>171.21</v>
      </c>
      <c r="R210" s="106"/>
      <c r="S210" s="113" t="str">
        <f t="shared" si="18"/>
        <v>MikkaSIMONSEN</v>
      </c>
      <c r="T210" s="113">
        <v>11.0</v>
      </c>
      <c r="U210" s="106" t="s">
        <v>75</v>
      </c>
      <c r="V210" s="106" t="s">
        <v>74</v>
      </c>
      <c r="W210" s="106" t="s">
        <v>50</v>
      </c>
      <c r="X210" s="106" t="s">
        <v>457</v>
      </c>
      <c r="Y210" s="106">
        <v>47.3</v>
      </c>
      <c r="Z210" s="121">
        <v>282.35249524536084</v>
      </c>
      <c r="AA210" s="106"/>
      <c r="AB210" s="106"/>
      <c r="AC210" s="106"/>
    </row>
    <row r="211" ht="15.75" customHeight="1">
      <c r="A211" s="113" t="str">
        <f t="shared" si="16"/>
        <v>KaiyaROBIN</v>
      </c>
      <c r="B211" s="113">
        <v>18.0</v>
      </c>
      <c r="C211" s="120" t="s">
        <v>120</v>
      </c>
      <c r="D211" s="120" t="s">
        <v>119</v>
      </c>
      <c r="E211" s="120" t="s">
        <v>50</v>
      </c>
      <c r="G211" s="113">
        <v>14.0</v>
      </c>
      <c r="H211" s="113">
        <v>157.51</v>
      </c>
      <c r="J211" s="113" t="str">
        <f t="shared" si="17"/>
        <v>CharlieWEYMAN</v>
      </c>
      <c r="K211" s="113">
        <v>18.0</v>
      </c>
      <c r="L211" s="106" t="s">
        <v>114</v>
      </c>
      <c r="M211" s="106" t="s">
        <v>113</v>
      </c>
      <c r="N211" s="106" t="s">
        <v>50</v>
      </c>
      <c r="O211" s="106" t="s">
        <v>444</v>
      </c>
      <c r="P211" s="106">
        <v>7.8</v>
      </c>
      <c r="Q211" s="106">
        <v>157.51</v>
      </c>
      <c r="R211" s="106"/>
      <c r="S211" s="113" t="str">
        <f t="shared" si="18"/>
        <v>FrancescaFARCAU</v>
      </c>
      <c r="T211" s="113">
        <v>12.0</v>
      </c>
      <c r="U211" s="106" t="s">
        <v>128</v>
      </c>
      <c r="V211" s="106" t="s">
        <v>127</v>
      </c>
      <c r="W211" s="106" t="s">
        <v>70</v>
      </c>
      <c r="X211" s="106" t="s">
        <v>456</v>
      </c>
      <c r="Y211" s="106">
        <v>45.3</v>
      </c>
      <c r="Z211" s="121">
        <v>259.76429562573196</v>
      </c>
      <c r="AA211" s="106"/>
      <c r="AB211" s="106"/>
      <c r="AC211" s="106"/>
    </row>
    <row r="212" ht="15.75" customHeight="1">
      <c r="A212" s="113" t="str">
        <f t="shared" si="16"/>
        <v>MeghanCALDER</v>
      </c>
      <c r="B212" s="113">
        <v>19.0</v>
      </c>
      <c r="C212" s="120" t="s">
        <v>91</v>
      </c>
      <c r="D212" s="120" t="s">
        <v>90</v>
      </c>
      <c r="E212" s="120" t="s">
        <v>70</v>
      </c>
      <c r="G212" s="113">
        <v>14.2</v>
      </c>
      <c r="H212" s="113">
        <v>144.91</v>
      </c>
      <c r="J212" s="113" t="str">
        <f t="shared" si="17"/>
        <v>TulaKERSTEN</v>
      </c>
      <c r="K212" s="106">
        <v>19.0</v>
      </c>
      <c r="L212" s="106" t="s">
        <v>470</v>
      </c>
      <c r="M212" s="106" t="s">
        <v>471</v>
      </c>
      <c r="N212" s="106" t="s">
        <v>50</v>
      </c>
      <c r="O212" s="106" t="s">
        <v>463</v>
      </c>
      <c r="P212" s="106" t="s">
        <v>506</v>
      </c>
      <c r="Q212" s="106">
        <v>0.0</v>
      </c>
      <c r="R212" s="106"/>
      <c r="S212" s="113" t="str">
        <f t="shared" si="18"/>
        <v>SylvienneLAWRIE-LIE</v>
      </c>
      <c r="T212" s="113">
        <v>13.0</v>
      </c>
      <c r="U212" s="106" t="s">
        <v>145</v>
      </c>
      <c r="V212" s="106" t="s">
        <v>144</v>
      </c>
      <c r="W212" s="106" t="s">
        <v>70</v>
      </c>
      <c r="X212" s="106" t="s">
        <v>457</v>
      </c>
      <c r="Y212" s="106">
        <v>45.0</v>
      </c>
      <c r="Z212" s="121">
        <v>238.9831519756734</v>
      </c>
      <c r="AA212" s="106"/>
      <c r="AB212" s="106"/>
      <c r="AC212" s="106"/>
    </row>
    <row r="213" ht="15.75" customHeight="1">
      <c r="A213" s="113" t="str">
        <f t="shared" si="16"/>
        <v>JuliaBALCHEN</v>
      </c>
      <c r="B213" s="113">
        <v>20.0</v>
      </c>
      <c r="C213" s="120" t="s">
        <v>116</v>
      </c>
      <c r="D213" s="120" t="s">
        <v>115</v>
      </c>
      <c r="E213" s="120" t="s">
        <v>50</v>
      </c>
      <c r="G213" s="125">
        <v>7.6</v>
      </c>
      <c r="H213" s="113">
        <v>133.32</v>
      </c>
      <c r="J213" s="113" t="str">
        <f t="shared" si="17"/>
        <v>AnnikaCOOPER</v>
      </c>
      <c r="K213" s="106">
        <v>19.0</v>
      </c>
      <c r="L213" s="106" t="s">
        <v>293</v>
      </c>
      <c r="M213" s="106" t="s">
        <v>103</v>
      </c>
      <c r="N213" s="106" t="s">
        <v>46</v>
      </c>
      <c r="O213" s="106" t="s">
        <v>452</v>
      </c>
      <c r="P213" s="106" t="s">
        <v>506</v>
      </c>
      <c r="Q213" s="106">
        <v>0.0</v>
      </c>
      <c r="R213" s="106"/>
      <c r="S213" s="113" t="str">
        <f t="shared" si="18"/>
        <v>EvaTROTTIER</v>
      </c>
      <c r="T213" s="113">
        <v>14.0</v>
      </c>
      <c r="U213" s="106" t="s">
        <v>89</v>
      </c>
      <c r="V213" s="106" t="s">
        <v>88</v>
      </c>
      <c r="W213" s="106" t="s">
        <v>50</v>
      </c>
      <c r="X213" s="106" t="s">
        <v>460</v>
      </c>
      <c r="Y213" s="106">
        <v>45.0</v>
      </c>
      <c r="Z213" s="121">
        <v>219.86449981761953</v>
      </c>
      <c r="AA213" s="106"/>
      <c r="AB213" s="106"/>
      <c r="AC213" s="106"/>
    </row>
    <row r="214" ht="15.75" customHeight="1">
      <c r="A214" s="113" t="str">
        <f t="shared" si="16"/>
        <v>RileyPRENTICE</v>
      </c>
      <c r="B214" s="113">
        <v>21.0</v>
      </c>
      <c r="C214" s="120" t="s">
        <v>132</v>
      </c>
      <c r="D214" s="120" t="s">
        <v>131</v>
      </c>
      <c r="E214" s="120" t="s">
        <v>50</v>
      </c>
      <c r="G214" s="125">
        <v>4.6</v>
      </c>
      <c r="H214" s="113">
        <v>122.65</v>
      </c>
      <c r="J214" s="113" t="str">
        <f t="shared" si="17"/>
        <v>ZolaWENZLAWE</v>
      </c>
      <c r="K214" s="106">
        <v>19.0</v>
      </c>
      <c r="L214" s="106" t="s">
        <v>118</v>
      </c>
      <c r="M214" s="106" t="s">
        <v>117</v>
      </c>
      <c r="N214" s="106" t="s">
        <v>50</v>
      </c>
      <c r="O214" s="106" t="s">
        <v>444</v>
      </c>
      <c r="P214" s="106" t="s">
        <v>506</v>
      </c>
      <c r="Q214" s="106">
        <v>0.0</v>
      </c>
      <c r="R214" s="106"/>
      <c r="S214" s="113" t="str">
        <f t="shared" si="18"/>
        <v>MarigoldCAMPBELL</v>
      </c>
      <c r="T214" s="113">
        <v>15.0</v>
      </c>
      <c r="U214" s="106" t="s">
        <v>478</v>
      </c>
      <c r="V214" s="106" t="s">
        <v>151</v>
      </c>
      <c r="W214" s="106" t="s">
        <v>70</v>
      </c>
      <c r="X214" s="106" t="s">
        <v>479</v>
      </c>
      <c r="Y214" s="106">
        <v>44.0</v>
      </c>
      <c r="Z214" s="121">
        <v>202.27533983220997</v>
      </c>
      <c r="AA214" s="106"/>
      <c r="AB214" s="106"/>
      <c r="AC214" s="106"/>
    </row>
    <row r="215" ht="15.75" customHeight="1">
      <c r="A215" s="113" t="str">
        <f t="shared" si="16"/>
        <v>PoppyCLEMENSON</v>
      </c>
      <c r="B215" s="113">
        <v>22.0</v>
      </c>
      <c r="C215" s="120" t="s">
        <v>102</v>
      </c>
      <c r="D215" s="120" t="s">
        <v>101</v>
      </c>
      <c r="E215" s="120" t="s">
        <v>70</v>
      </c>
      <c r="G215" s="120"/>
      <c r="H215" s="113"/>
      <c r="J215" s="113" t="str">
        <f t="shared" si="17"/>
        <v>EvaTROTTIER</v>
      </c>
      <c r="K215" s="106">
        <v>19.0</v>
      </c>
      <c r="L215" s="106" t="s">
        <v>89</v>
      </c>
      <c r="M215" s="106" t="s">
        <v>88</v>
      </c>
      <c r="N215" s="106" t="s">
        <v>50</v>
      </c>
      <c r="O215" s="106" t="s">
        <v>444</v>
      </c>
      <c r="P215" s="106" t="s">
        <v>506</v>
      </c>
      <c r="Q215" s="106"/>
      <c r="R215" s="106"/>
      <c r="S215" s="113" t="str">
        <f t="shared" si="18"/>
        <v>ZoeHENDERSON</v>
      </c>
      <c r="T215" s="113">
        <v>16.0</v>
      </c>
      <c r="U215" s="106" t="s">
        <v>98</v>
      </c>
      <c r="V215" s="106" t="s">
        <v>44</v>
      </c>
      <c r="W215" s="106" t="s">
        <v>70</v>
      </c>
      <c r="X215" s="106" t="s">
        <v>457</v>
      </c>
      <c r="Y215" s="106">
        <v>43.3</v>
      </c>
      <c r="Z215" s="121">
        <v>186.09331264563318</v>
      </c>
      <c r="AA215" s="106"/>
      <c r="AB215" s="106"/>
      <c r="AC215" s="106"/>
    </row>
    <row r="216" ht="15.75" customHeight="1">
      <c r="A216" s="113" t="str">
        <f t="shared" si="16"/>
        <v>LaurenKELLEY</v>
      </c>
      <c r="B216" s="113">
        <v>23.0</v>
      </c>
      <c r="C216" s="120" t="s">
        <v>97</v>
      </c>
      <c r="D216" s="120" t="s">
        <v>96</v>
      </c>
      <c r="E216" s="120" t="s">
        <v>50</v>
      </c>
      <c r="G216" s="120"/>
      <c r="H216" s="113"/>
      <c r="K216" s="106"/>
      <c r="L216" s="106"/>
      <c r="M216" s="106"/>
      <c r="N216" s="106"/>
      <c r="O216" s="106"/>
      <c r="P216" s="106"/>
      <c r="Q216" s="106"/>
      <c r="R216" s="106"/>
      <c r="S216" s="113" t="str">
        <f t="shared" si="18"/>
        <v>OliviaHENDERSON</v>
      </c>
      <c r="T216" s="113">
        <v>17.0</v>
      </c>
      <c r="U216" s="106" t="s">
        <v>98</v>
      </c>
      <c r="V216" s="106" t="s">
        <v>142</v>
      </c>
      <c r="W216" s="106" t="s">
        <v>46</v>
      </c>
      <c r="X216" s="106" t="s">
        <v>445</v>
      </c>
      <c r="Y216" s="106">
        <v>42.6</v>
      </c>
      <c r="Z216" s="121">
        <v>171.20584763398253</v>
      </c>
      <c r="AA216" s="106"/>
      <c r="AB216" s="106"/>
      <c r="AC216" s="106"/>
    </row>
    <row r="217" ht="15.75" customHeight="1">
      <c r="A217" s="113" t="str">
        <f t="shared" si="16"/>
        <v/>
      </c>
      <c r="B217" s="120"/>
      <c r="C217" s="120"/>
      <c r="D217" s="120"/>
      <c r="E217" s="120"/>
      <c r="G217" s="120"/>
      <c r="H217" s="120">
        <f>sum(H194:H214)</f>
        <v>6714.51</v>
      </c>
      <c r="K217" s="106"/>
      <c r="L217" s="106"/>
      <c r="M217" s="106"/>
      <c r="N217" s="106"/>
      <c r="O217" s="106"/>
      <c r="P217" s="106"/>
      <c r="Q217" s="106"/>
      <c r="R217" s="106"/>
      <c r="S217" s="113" t="str">
        <f t="shared" si="18"/>
        <v>IsabellaMATTENLEY</v>
      </c>
      <c r="T217" s="113">
        <v>18.0</v>
      </c>
      <c r="U217" s="106" t="s">
        <v>475</v>
      </c>
      <c r="V217" s="106" t="s">
        <v>156</v>
      </c>
      <c r="W217" s="106" t="s">
        <v>70</v>
      </c>
      <c r="X217" s="106" t="s">
        <v>476</v>
      </c>
      <c r="Y217" s="106">
        <v>42.3</v>
      </c>
      <c r="Z217" s="121">
        <v>157.50937982326394</v>
      </c>
      <c r="AA217" s="106"/>
      <c r="AB217" s="106"/>
      <c r="AC217" s="106"/>
    </row>
    <row r="218" ht="15.75" customHeight="1">
      <c r="A218" s="113"/>
      <c r="B218" s="108" t="s">
        <v>540</v>
      </c>
      <c r="C218" s="108" t="s">
        <v>539</v>
      </c>
      <c r="D218" s="108" t="s">
        <v>480</v>
      </c>
      <c r="E218" s="107"/>
      <c r="G218" s="109"/>
      <c r="H218" s="107"/>
      <c r="J218" s="113"/>
      <c r="K218" s="108" t="s">
        <v>444</v>
      </c>
      <c r="L218" s="108" t="s">
        <v>539</v>
      </c>
      <c r="M218" s="108" t="s">
        <v>480</v>
      </c>
      <c r="N218" s="107"/>
      <c r="P218" s="109"/>
      <c r="Q218" s="107"/>
      <c r="R218" s="107"/>
      <c r="S218" s="113" t="str">
        <f t="shared" si="18"/>
        <v>SageBOOTH</v>
      </c>
      <c r="T218" s="113">
        <v>19.0</v>
      </c>
      <c r="U218" s="106" t="s">
        <v>100</v>
      </c>
      <c r="V218" s="106" t="s">
        <v>99</v>
      </c>
      <c r="W218" s="106" t="s">
        <v>70</v>
      </c>
      <c r="X218" s="106" t="s">
        <v>457</v>
      </c>
      <c r="Y218" s="106">
        <v>39.6</v>
      </c>
      <c r="Z218" s="121">
        <v>144.90862943740282</v>
      </c>
      <c r="AA218" s="107"/>
      <c r="AB218" s="107"/>
      <c r="AC218" s="107"/>
    </row>
    <row r="219" ht="15.75" customHeight="1">
      <c r="A219" s="113"/>
      <c r="B219" s="117"/>
      <c r="C219" s="117"/>
      <c r="D219" s="117"/>
      <c r="E219" s="117"/>
      <c r="G219" s="117"/>
      <c r="H219" s="117"/>
      <c r="J219" s="113"/>
      <c r="K219" s="117"/>
      <c r="L219" s="117"/>
      <c r="M219" s="117"/>
      <c r="N219" s="117"/>
      <c r="P219" s="117"/>
      <c r="Q219" s="117"/>
      <c r="R219" s="109"/>
      <c r="S219" s="113" t="str">
        <f t="shared" si="18"/>
        <v>MayaSMITH</v>
      </c>
      <c r="T219" s="113">
        <v>20.0</v>
      </c>
      <c r="U219" s="106" t="s">
        <v>86</v>
      </c>
      <c r="V219" s="106" t="s">
        <v>85</v>
      </c>
      <c r="W219" s="106" t="s">
        <v>50</v>
      </c>
      <c r="X219" s="106" t="s">
        <v>453</v>
      </c>
      <c r="Y219" s="106">
        <v>35.6</v>
      </c>
      <c r="Z219" s="121">
        <v>133.3159390824106</v>
      </c>
      <c r="AA219" s="109"/>
      <c r="AB219" s="109"/>
      <c r="AC219" s="109"/>
    </row>
    <row r="220" ht="15.75" customHeight="1">
      <c r="A220" s="110" t="s">
        <v>0</v>
      </c>
      <c r="B220" s="110" t="s">
        <v>446</v>
      </c>
      <c r="C220" s="110" t="s">
        <v>447</v>
      </c>
      <c r="D220" s="110" t="s">
        <v>448</v>
      </c>
      <c r="E220" s="110" t="s">
        <v>5</v>
      </c>
      <c r="F220" s="110" t="s">
        <v>449</v>
      </c>
      <c r="G220" s="111" t="s">
        <v>450</v>
      </c>
      <c r="H220" s="111" t="s">
        <v>451</v>
      </c>
      <c r="J220" s="110" t="s">
        <v>0</v>
      </c>
      <c r="K220" s="110" t="s">
        <v>446</v>
      </c>
      <c r="L220" s="110" t="s">
        <v>447</v>
      </c>
      <c r="M220" s="110" t="s">
        <v>448</v>
      </c>
      <c r="N220" s="110" t="s">
        <v>5</v>
      </c>
      <c r="O220" s="110" t="s">
        <v>449</v>
      </c>
      <c r="P220" s="111" t="s">
        <v>450</v>
      </c>
      <c r="Q220" s="111" t="s">
        <v>451</v>
      </c>
      <c r="R220" s="106"/>
      <c r="S220" s="113" t="str">
        <f t="shared" si="18"/>
        <v>MirandaHELVOIGT</v>
      </c>
      <c r="T220" s="113">
        <v>21.0</v>
      </c>
      <c r="U220" s="106" t="s">
        <v>110</v>
      </c>
      <c r="V220" s="106" t="s">
        <v>109</v>
      </c>
      <c r="W220" s="106" t="s">
        <v>50</v>
      </c>
      <c r="X220" s="106" t="s">
        <v>453</v>
      </c>
      <c r="Y220" s="106">
        <v>33.3</v>
      </c>
      <c r="Z220" s="121">
        <v>122.65066395581776</v>
      </c>
      <c r="AA220" s="106"/>
      <c r="AB220" s="106"/>
      <c r="AC220" s="106"/>
    </row>
    <row r="221" ht="15.75" customHeight="1">
      <c r="A221" s="113" t="str">
        <f t="shared" ref="A221:A286" si="19">concatenate(D221,C221)</f>
        <v>JudeOLIVER</v>
      </c>
      <c r="B221" s="113">
        <v>1.0</v>
      </c>
      <c r="C221" s="120" t="s">
        <v>495</v>
      </c>
      <c r="D221" s="120" t="s">
        <v>221</v>
      </c>
      <c r="E221" s="120" t="s">
        <v>223</v>
      </c>
      <c r="G221" s="113">
        <v>93.2</v>
      </c>
      <c r="H221" s="113">
        <v>650.0</v>
      </c>
      <c r="J221" s="113" t="str">
        <f t="shared" ref="J221:J293" si="20">concatenate(M221,L221)</f>
        <v>DrewCHRISTENSEN</v>
      </c>
      <c r="K221" s="113">
        <v>1.0</v>
      </c>
      <c r="L221" s="106" t="s">
        <v>525</v>
      </c>
      <c r="M221" s="106" t="s">
        <v>205</v>
      </c>
      <c r="N221" s="106" t="s">
        <v>207</v>
      </c>
      <c r="O221" s="106" t="s">
        <v>445</v>
      </c>
      <c r="P221" s="106">
        <v>80.8</v>
      </c>
      <c r="Q221" s="113">
        <v>650.0</v>
      </c>
      <c r="R221" s="106"/>
      <c r="S221" s="113" t="str">
        <f t="shared" si="18"/>
        <v>BobbiWOODEN</v>
      </c>
      <c r="T221" s="113">
        <v>22.0</v>
      </c>
      <c r="U221" s="106" t="s">
        <v>112</v>
      </c>
      <c r="V221" s="106" t="s">
        <v>111</v>
      </c>
      <c r="W221" s="106" t="s">
        <v>50</v>
      </c>
      <c r="X221" s="106" t="s">
        <v>456</v>
      </c>
      <c r="Y221" s="106">
        <v>33.0</v>
      </c>
      <c r="Z221" s="121">
        <v>112.83861083935234</v>
      </c>
      <c r="AA221" s="106"/>
      <c r="AB221" s="106"/>
      <c r="AC221" s="106"/>
    </row>
    <row r="222" ht="15.75" customHeight="1">
      <c r="A222" s="113" t="str">
        <f t="shared" si="19"/>
        <v>DrewCHRISTENSEN</v>
      </c>
      <c r="B222" s="113">
        <v>2.0</v>
      </c>
      <c r="C222" s="120" t="s">
        <v>525</v>
      </c>
      <c r="D222" s="120" t="s">
        <v>205</v>
      </c>
      <c r="E222" s="120" t="s">
        <v>207</v>
      </c>
      <c r="G222" s="113">
        <v>86.8</v>
      </c>
      <c r="H222" s="113">
        <v>611.0</v>
      </c>
      <c r="J222" s="113" t="str">
        <f t="shared" si="20"/>
        <v>LandonOWEN-MOLD</v>
      </c>
      <c r="K222" s="113">
        <v>2.0</v>
      </c>
      <c r="L222" s="106" t="s">
        <v>524</v>
      </c>
      <c r="M222" s="106" t="s">
        <v>210</v>
      </c>
      <c r="N222" s="106" t="s">
        <v>212</v>
      </c>
      <c r="O222" s="106" t="s">
        <v>463</v>
      </c>
      <c r="P222" s="106">
        <v>80.4</v>
      </c>
      <c r="Q222" s="113">
        <v>611.0</v>
      </c>
      <c r="R222" s="106"/>
      <c r="S222" s="113" t="str">
        <f t="shared" si="18"/>
        <v>EmelieMCCAUGHEY</v>
      </c>
      <c r="T222" s="113">
        <v>23.0</v>
      </c>
      <c r="U222" s="106" t="s">
        <v>78</v>
      </c>
      <c r="V222" s="106" t="s">
        <v>77</v>
      </c>
      <c r="W222" s="106" t="s">
        <v>50</v>
      </c>
      <c r="X222" s="106" t="s">
        <v>454</v>
      </c>
      <c r="Y222" s="106">
        <v>32.0</v>
      </c>
      <c r="Z222" s="121">
        <v>103.81152197220416</v>
      </c>
      <c r="AA222" s="106"/>
      <c r="AB222" s="106"/>
      <c r="AC222" s="106"/>
    </row>
    <row r="223" ht="15.75" customHeight="1">
      <c r="A223" s="113" t="str">
        <f t="shared" si="19"/>
        <v>LucasBALL</v>
      </c>
      <c r="B223" s="113">
        <v>3.0</v>
      </c>
      <c r="C223" s="120" t="s">
        <v>523</v>
      </c>
      <c r="D223" s="120" t="s">
        <v>234</v>
      </c>
      <c r="E223" s="120" t="s">
        <v>207</v>
      </c>
      <c r="G223" s="113">
        <v>86.0</v>
      </c>
      <c r="H223" s="113">
        <v>574.34</v>
      </c>
      <c r="J223" s="113" t="str">
        <f t="shared" si="20"/>
        <v>JudeOLIVER</v>
      </c>
      <c r="K223" s="113">
        <v>3.0</v>
      </c>
      <c r="L223" s="106" t="s">
        <v>495</v>
      </c>
      <c r="M223" s="106" t="s">
        <v>221</v>
      </c>
      <c r="N223" s="106" t="s">
        <v>223</v>
      </c>
      <c r="O223" s="106" t="s">
        <v>463</v>
      </c>
      <c r="P223" s="106">
        <v>78.2</v>
      </c>
      <c r="Q223" s="113">
        <v>574.34</v>
      </c>
      <c r="R223" s="106"/>
      <c r="S223" s="113" t="str">
        <f t="shared" si="18"/>
        <v>TessaPRETTO</v>
      </c>
      <c r="T223" s="113">
        <v>24.0</v>
      </c>
      <c r="U223" s="106" t="s">
        <v>123</v>
      </c>
      <c r="V223" s="106" t="s">
        <v>122</v>
      </c>
      <c r="W223" s="106" t="s">
        <v>46</v>
      </c>
      <c r="X223" s="106" t="s">
        <v>477</v>
      </c>
      <c r="Y223" s="106">
        <v>31.6</v>
      </c>
      <c r="Z223" s="121">
        <v>95.50660021442783</v>
      </c>
      <c r="AA223" s="106"/>
      <c r="AB223" s="106"/>
      <c r="AC223" s="106"/>
    </row>
    <row r="224" ht="15.75" customHeight="1">
      <c r="A224" s="113" t="str">
        <f t="shared" si="19"/>
        <v>CalebJOHNSON</v>
      </c>
      <c r="B224" s="113">
        <v>4.0</v>
      </c>
      <c r="C224" s="120" t="s">
        <v>233</v>
      </c>
      <c r="D224" s="120" t="s">
        <v>232</v>
      </c>
      <c r="E224" s="120" t="s">
        <v>212</v>
      </c>
      <c r="G224" s="113">
        <v>84.4</v>
      </c>
      <c r="H224" s="113">
        <v>539.88</v>
      </c>
      <c r="J224" s="113" t="str">
        <f t="shared" si="20"/>
        <v>RyderHENNESSY</v>
      </c>
      <c r="K224" s="113">
        <v>4.0</v>
      </c>
      <c r="L224" s="106" t="s">
        <v>526</v>
      </c>
      <c r="M224" s="106" t="s">
        <v>228</v>
      </c>
      <c r="N224" s="106" t="s">
        <v>212</v>
      </c>
      <c r="O224" s="106" t="s">
        <v>463</v>
      </c>
      <c r="P224" s="106">
        <v>77.2</v>
      </c>
      <c r="Q224" s="113">
        <v>539.88</v>
      </c>
      <c r="R224" s="106"/>
      <c r="S224" s="113" t="str">
        <f t="shared" si="18"/>
        <v>KaiyaROBIN</v>
      </c>
      <c r="T224" s="113">
        <v>25.0</v>
      </c>
      <c r="U224" s="106" t="s">
        <v>120</v>
      </c>
      <c r="V224" s="106" t="s">
        <v>119</v>
      </c>
      <c r="W224" s="106" t="s">
        <v>50</v>
      </c>
      <c r="X224" s="106" t="s">
        <v>477</v>
      </c>
      <c r="Y224" s="106">
        <v>30.3</v>
      </c>
      <c r="Z224" s="121">
        <v>87.86607219727361</v>
      </c>
      <c r="AA224" s="106"/>
      <c r="AB224" s="106"/>
      <c r="AC224" s="106"/>
    </row>
    <row r="225" ht="15.75" customHeight="1">
      <c r="A225" s="113" t="str">
        <f t="shared" si="19"/>
        <v>ElijahKRUMME</v>
      </c>
      <c r="B225" s="113">
        <v>4.0</v>
      </c>
      <c r="C225" s="120" t="s">
        <v>258</v>
      </c>
      <c r="D225" s="120" t="s">
        <v>257</v>
      </c>
      <c r="E225" s="120" t="s">
        <v>223</v>
      </c>
      <c r="G225" s="113">
        <v>75.8</v>
      </c>
      <c r="H225" s="113">
        <v>507.49</v>
      </c>
      <c r="J225" s="113" t="str">
        <f t="shared" si="20"/>
        <v>DexterMCPHERSON</v>
      </c>
      <c r="K225" s="113">
        <v>5.0</v>
      </c>
      <c r="L225" s="106" t="s">
        <v>530</v>
      </c>
      <c r="M225" s="106" t="s">
        <v>236</v>
      </c>
      <c r="N225" s="106" t="s">
        <v>212</v>
      </c>
      <c r="O225" s="106" t="s">
        <v>463</v>
      </c>
      <c r="P225" s="106">
        <v>74.0</v>
      </c>
      <c r="Q225" s="113">
        <v>507.49</v>
      </c>
      <c r="R225" s="106"/>
      <c r="S225" s="113" t="str">
        <f t="shared" si="18"/>
        <v>ZyahHEALEY</v>
      </c>
      <c r="T225" s="113">
        <v>26.0</v>
      </c>
      <c r="U225" s="106" t="s">
        <v>135</v>
      </c>
      <c r="V225" s="106" t="s">
        <v>134</v>
      </c>
      <c r="W225" s="106" t="s">
        <v>70</v>
      </c>
      <c r="X225" s="106" t="s">
        <v>477</v>
      </c>
      <c r="Y225" s="106">
        <v>24.6</v>
      </c>
      <c r="Z225" s="121">
        <v>80.83678642149172</v>
      </c>
      <c r="AA225" s="106"/>
      <c r="AB225" s="106"/>
      <c r="AC225" s="106"/>
    </row>
    <row r="226" ht="15.75" customHeight="1">
      <c r="A226" s="113" t="str">
        <f t="shared" si="19"/>
        <v>KristianSTOLL</v>
      </c>
      <c r="B226" s="113">
        <v>6.0</v>
      </c>
      <c r="C226" s="120" t="s">
        <v>260</v>
      </c>
      <c r="D226" s="120" t="s">
        <v>259</v>
      </c>
      <c r="E226" s="120" t="s">
        <v>223</v>
      </c>
      <c r="G226" s="113">
        <v>73.6</v>
      </c>
      <c r="H226" s="113">
        <v>477.04</v>
      </c>
      <c r="J226" s="113" t="str">
        <f t="shared" si="20"/>
        <v>ByronLAMBERT</v>
      </c>
      <c r="K226" s="113">
        <v>6.0</v>
      </c>
      <c r="L226" s="106" t="s">
        <v>498</v>
      </c>
      <c r="M226" s="106" t="s">
        <v>241</v>
      </c>
      <c r="N226" s="106" t="s">
        <v>207</v>
      </c>
      <c r="O226" s="106" t="s">
        <v>472</v>
      </c>
      <c r="P226" s="106">
        <v>73.8</v>
      </c>
      <c r="Q226" s="113">
        <v>477.04</v>
      </c>
      <c r="R226" s="106"/>
      <c r="S226" s="113" t="str">
        <f t="shared" si="18"/>
        <v>PoppyCLEMENSON</v>
      </c>
      <c r="T226" s="113">
        <v>27.0</v>
      </c>
      <c r="U226" s="106" t="s">
        <v>102</v>
      </c>
      <c r="V226" s="106" t="s">
        <v>101</v>
      </c>
      <c r="W226" s="106" t="s">
        <v>70</v>
      </c>
      <c r="X226" s="106" t="s">
        <v>457</v>
      </c>
      <c r="Y226" s="106">
        <v>24.3</v>
      </c>
      <c r="Z226" s="121">
        <v>74.36984350777239</v>
      </c>
      <c r="AA226" s="106"/>
      <c r="AB226" s="106"/>
      <c r="AC226" s="106"/>
    </row>
    <row r="227" ht="15.75" customHeight="1">
      <c r="A227" s="113" t="str">
        <f t="shared" si="19"/>
        <v>ByronLAMBERT</v>
      </c>
      <c r="B227" s="113">
        <v>7.0</v>
      </c>
      <c r="C227" s="120" t="s">
        <v>498</v>
      </c>
      <c r="D227" s="120" t="s">
        <v>241</v>
      </c>
      <c r="E227" s="120" t="s">
        <v>207</v>
      </c>
      <c r="G227" s="113">
        <v>69.4</v>
      </c>
      <c r="H227" s="113">
        <v>448.42</v>
      </c>
      <c r="J227" s="113" t="str">
        <f t="shared" si="20"/>
        <v>RyderMCKENZIE-WHITE</v>
      </c>
      <c r="K227" s="113">
        <v>7.0</v>
      </c>
      <c r="L227" s="106" t="s">
        <v>252</v>
      </c>
      <c r="M227" s="106" t="s">
        <v>228</v>
      </c>
      <c r="N227" s="106" t="s">
        <v>207</v>
      </c>
      <c r="O227" s="106" t="s">
        <v>441</v>
      </c>
      <c r="P227" s="106">
        <v>70.0</v>
      </c>
      <c r="Q227" s="113">
        <v>448.42</v>
      </c>
      <c r="R227" s="106"/>
      <c r="S227" s="113" t="str">
        <f t="shared" si="18"/>
        <v>AnnikaROBERTS</v>
      </c>
      <c r="T227" s="113">
        <v>28.0</v>
      </c>
      <c r="U227" s="106" t="s">
        <v>474</v>
      </c>
      <c r="V227" s="106" t="s">
        <v>103</v>
      </c>
      <c r="W227" s="106" t="s">
        <v>50</v>
      </c>
      <c r="X227" s="106" t="s">
        <v>479</v>
      </c>
      <c r="Y227" s="106">
        <v>8.0</v>
      </c>
      <c r="Z227" s="121">
        <v>68.4202560271506</v>
      </c>
      <c r="AA227" s="106"/>
      <c r="AB227" s="106"/>
      <c r="AC227" s="106"/>
    </row>
    <row r="228" ht="15.75" customHeight="1">
      <c r="A228" s="113" t="str">
        <f t="shared" si="19"/>
        <v>GraysonWITVOET</v>
      </c>
      <c r="B228" s="113">
        <v>8.0</v>
      </c>
      <c r="C228" s="120" t="s">
        <v>531</v>
      </c>
      <c r="D228" s="120" t="s">
        <v>248</v>
      </c>
      <c r="E228" s="120" t="s">
        <v>207</v>
      </c>
      <c r="G228" s="113">
        <v>67.8</v>
      </c>
      <c r="H228" s="113">
        <v>421.51</v>
      </c>
      <c r="J228" s="113" t="str">
        <f t="shared" si="20"/>
        <v>GriffinPATERSON</v>
      </c>
      <c r="K228" s="113">
        <v>8.0</v>
      </c>
      <c r="L228" s="106" t="s">
        <v>486</v>
      </c>
      <c r="M228" s="106" t="s">
        <v>263</v>
      </c>
      <c r="N228" s="106" t="s">
        <v>207</v>
      </c>
      <c r="O228" s="106" t="s">
        <v>444</v>
      </c>
      <c r="P228" s="106">
        <v>67.6</v>
      </c>
      <c r="Q228" s="113">
        <v>421.51</v>
      </c>
      <c r="R228" s="106"/>
      <c r="S228" s="113" t="str">
        <f t="shared" si="18"/>
        <v>KristinHOIVIK</v>
      </c>
      <c r="T228" s="113">
        <v>29.0</v>
      </c>
      <c r="U228" s="106" t="s">
        <v>515</v>
      </c>
      <c r="V228" s="106" t="s">
        <v>56</v>
      </c>
      <c r="W228" s="106" t="s">
        <v>50</v>
      </c>
      <c r="X228" s="106" t="s">
        <v>445</v>
      </c>
      <c r="Y228" s="106">
        <v>0.0</v>
      </c>
      <c r="Z228" s="121">
        <v>0.0</v>
      </c>
      <c r="AA228" s="106"/>
      <c r="AB228" s="106"/>
      <c r="AC228" s="106"/>
    </row>
    <row r="229" ht="15.75" customHeight="1">
      <c r="A229" s="113" t="str">
        <f t="shared" si="19"/>
        <v>LandonSPENCER</v>
      </c>
      <c r="B229" s="113">
        <v>9.0</v>
      </c>
      <c r="C229" s="120" t="s">
        <v>287</v>
      </c>
      <c r="D229" s="120" t="s">
        <v>210</v>
      </c>
      <c r="E229" s="120" t="s">
        <v>207</v>
      </c>
      <c r="G229" s="113">
        <v>65.8</v>
      </c>
      <c r="H229" s="113">
        <v>396.22</v>
      </c>
      <c r="J229" s="113" t="str">
        <f t="shared" si="20"/>
        <v>ConnorWHITE</v>
      </c>
      <c r="K229" s="113">
        <v>9.0</v>
      </c>
      <c r="L229" s="106" t="s">
        <v>265</v>
      </c>
      <c r="M229" s="106" t="s">
        <v>274</v>
      </c>
      <c r="N229" s="106" t="s">
        <v>207</v>
      </c>
      <c r="O229" s="106" t="s">
        <v>445</v>
      </c>
      <c r="P229" s="106">
        <v>65.6</v>
      </c>
      <c r="Q229" s="113">
        <v>396.22</v>
      </c>
      <c r="R229" s="106"/>
      <c r="S229" s="113" t="str">
        <f t="shared" si="18"/>
        <v>KaynaFRAME</v>
      </c>
      <c r="T229" s="113">
        <v>29.0</v>
      </c>
      <c r="U229" s="106" t="s">
        <v>541</v>
      </c>
      <c r="V229" s="106" t="s">
        <v>542</v>
      </c>
      <c r="W229" s="106" t="s">
        <v>46</v>
      </c>
      <c r="X229" s="106" t="s">
        <v>457</v>
      </c>
      <c r="Y229" s="106">
        <v>0.0</v>
      </c>
      <c r="Z229" s="121">
        <v>0.0</v>
      </c>
      <c r="AA229" s="106"/>
      <c r="AB229" s="106"/>
      <c r="AC229" s="106"/>
    </row>
    <row r="230" ht="15.75" customHeight="1">
      <c r="A230" s="113" t="str">
        <f t="shared" si="19"/>
        <v>RoxtonDORWARD</v>
      </c>
      <c r="B230" s="113">
        <v>10.0</v>
      </c>
      <c r="C230" s="120" t="s">
        <v>254</v>
      </c>
      <c r="D230" s="120" t="s">
        <v>253</v>
      </c>
      <c r="E230" s="120" t="s">
        <v>223</v>
      </c>
      <c r="G230" s="113">
        <v>64.0</v>
      </c>
      <c r="H230" s="113">
        <v>372.45</v>
      </c>
      <c r="J230" s="113" t="str">
        <f t="shared" si="20"/>
        <v>RoxtonDORWARD</v>
      </c>
      <c r="K230" s="113">
        <v>10.0</v>
      </c>
      <c r="L230" s="106" t="s">
        <v>254</v>
      </c>
      <c r="M230" s="106" t="s">
        <v>253</v>
      </c>
      <c r="N230" s="106" t="s">
        <v>223</v>
      </c>
      <c r="O230" s="106" t="s">
        <v>445</v>
      </c>
      <c r="P230" s="106">
        <v>65.2</v>
      </c>
      <c r="Q230" s="113">
        <v>372.45</v>
      </c>
      <c r="R230" s="106"/>
      <c r="S230" s="113" t="str">
        <f t="shared" si="18"/>
        <v>LemonWALKER</v>
      </c>
      <c r="T230" s="113">
        <v>29.0</v>
      </c>
      <c r="U230" s="106" t="s">
        <v>455</v>
      </c>
      <c r="V230" s="106" t="s">
        <v>179</v>
      </c>
      <c r="W230" s="106" t="s">
        <v>46</v>
      </c>
      <c r="X230" s="106" t="s">
        <v>456</v>
      </c>
      <c r="Y230" s="106">
        <v>0.0</v>
      </c>
      <c r="Z230" s="121">
        <v>0.0</v>
      </c>
      <c r="AA230" s="106"/>
      <c r="AB230" s="106"/>
      <c r="AC230" s="106"/>
    </row>
    <row r="231" ht="15.75" customHeight="1">
      <c r="A231" s="113" t="str">
        <f t="shared" si="19"/>
        <v>LukeGAREAU</v>
      </c>
      <c r="B231" s="113">
        <v>11.0</v>
      </c>
      <c r="C231" s="120" t="s">
        <v>532</v>
      </c>
      <c r="D231" s="120" t="s">
        <v>239</v>
      </c>
      <c r="E231" s="120" t="s">
        <v>207</v>
      </c>
      <c r="G231" s="113">
        <v>60.2</v>
      </c>
      <c r="H231" s="113">
        <v>350.1</v>
      </c>
      <c r="J231" s="113" t="str">
        <f t="shared" si="20"/>
        <v>GraysonWITVOET</v>
      </c>
      <c r="K231" s="113">
        <v>11.0</v>
      </c>
      <c r="L231" s="106" t="s">
        <v>531</v>
      </c>
      <c r="M231" s="106" t="s">
        <v>248</v>
      </c>
      <c r="N231" s="106" t="s">
        <v>207</v>
      </c>
      <c r="O231" s="106" t="s">
        <v>445</v>
      </c>
      <c r="P231" s="106">
        <v>64.4</v>
      </c>
      <c r="Q231" s="113">
        <v>350.1</v>
      </c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ht="15.75" customHeight="1">
      <c r="A232" s="113" t="str">
        <f t="shared" si="19"/>
        <v>EverettBROWN</v>
      </c>
      <c r="B232" s="113">
        <v>11.0</v>
      </c>
      <c r="C232" s="120" t="s">
        <v>68</v>
      </c>
      <c r="D232" s="120" t="s">
        <v>272</v>
      </c>
      <c r="E232" s="120" t="s">
        <v>207</v>
      </c>
      <c r="G232" s="113">
        <v>60.0</v>
      </c>
      <c r="H232" s="113">
        <v>329.09</v>
      </c>
      <c r="J232" s="113" t="str">
        <f t="shared" si="20"/>
        <v>EvanWHITE</v>
      </c>
      <c r="K232" s="113">
        <v>12.0</v>
      </c>
      <c r="L232" s="106" t="s">
        <v>265</v>
      </c>
      <c r="M232" s="106" t="s">
        <v>230</v>
      </c>
      <c r="N232" s="106" t="s">
        <v>207</v>
      </c>
      <c r="O232" s="106" t="s">
        <v>445</v>
      </c>
      <c r="P232" s="106">
        <v>61.6</v>
      </c>
      <c r="Q232" s="113">
        <v>329.09</v>
      </c>
      <c r="R232" s="106"/>
      <c r="S232" s="106"/>
      <c r="T232" s="106"/>
      <c r="U232" s="106"/>
      <c r="V232" s="106"/>
      <c r="W232" s="106"/>
      <c r="X232" s="106"/>
      <c r="Y232" s="106"/>
      <c r="Z232" s="121">
        <f>sum(Z200:Z231)</f>
        <v>7338.167056</v>
      </c>
      <c r="AA232" s="106"/>
      <c r="AB232" s="106"/>
      <c r="AC232" s="106"/>
    </row>
    <row r="233" ht="15.75" customHeight="1">
      <c r="A233" s="113" t="str">
        <f t="shared" si="19"/>
        <v>JamesBROWN</v>
      </c>
      <c r="B233" s="113">
        <v>12.0</v>
      </c>
      <c r="C233" s="120" t="s">
        <v>68</v>
      </c>
      <c r="D233" s="120" t="s">
        <v>326</v>
      </c>
      <c r="E233" s="120" t="s">
        <v>223</v>
      </c>
      <c r="G233" s="113">
        <v>57.2</v>
      </c>
      <c r="H233" s="113">
        <v>309.35</v>
      </c>
      <c r="J233" s="113" t="str">
        <f t="shared" si="20"/>
        <v>AndrewWHITTINGTON</v>
      </c>
      <c r="K233" s="113">
        <v>13.0</v>
      </c>
      <c r="L233" s="106" t="s">
        <v>271</v>
      </c>
      <c r="M233" s="106" t="s">
        <v>270</v>
      </c>
      <c r="N233" s="106" t="s">
        <v>207</v>
      </c>
      <c r="O233" s="106" t="s">
        <v>444</v>
      </c>
      <c r="P233" s="106">
        <v>60.8</v>
      </c>
      <c r="Q233" s="113">
        <v>309.35</v>
      </c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ht="15.75" customHeight="1">
      <c r="A234" s="113" t="str">
        <f t="shared" si="19"/>
        <v>EvanWHITE</v>
      </c>
      <c r="B234" s="113">
        <v>13.0</v>
      </c>
      <c r="C234" s="120" t="s">
        <v>265</v>
      </c>
      <c r="D234" s="120" t="s">
        <v>230</v>
      </c>
      <c r="E234" s="120" t="s">
        <v>207</v>
      </c>
      <c r="G234" s="113">
        <v>55.6</v>
      </c>
      <c r="H234" s="113">
        <v>290.79</v>
      </c>
      <c r="J234" s="113" t="str">
        <f t="shared" si="20"/>
        <v>TainPRENTICE</v>
      </c>
      <c r="K234" s="113">
        <v>14.0</v>
      </c>
      <c r="L234" s="106" t="s">
        <v>132</v>
      </c>
      <c r="M234" s="106" t="s">
        <v>261</v>
      </c>
      <c r="N234" s="106" t="s">
        <v>223</v>
      </c>
      <c r="O234" s="106" t="s">
        <v>444</v>
      </c>
      <c r="P234" s="106">
        <v>60.6</v>
      </c>
      <c r="Q234" s="113">
        <v>290.79</v>
      </c>
      <c r="R234" s="106"/>
      <c r="S234" s="113"/>
      <c r="T234" s="108" t="s">
        <v>445</v>
      </c>
      <c r="U234" s="108" t="s">
        <v>539</v>
      </c>
      <c r="V234" s="108" t="s">
        <v>480</v>
      </c>
      <c r="W234" s="107"/>
      <c r="Y234" s="109"/>
      <c r="Z234" s="107"/>
      <c r="AA234" s="106"/>
      <c r="AB234" s="106"/>
      <c r="AC234" s="106"/>
    </row>
    <row r="235" ht="15.75" customHeight="1">
      <c r="A235" s="113" t="str">
        <f t="shared" si="19"/>
        <v>FinnHENDERSON</v>
      </c>
      <c r="B235" s="113">
        <v>14.0</v>
      </c>
      <c r="C235" s="120" t="s">
        <v>98</v>
      </c>
      <c r="D235" s="120" t="s">
        <v>344</v>
      </c>
      <c r="E235" s="120" t="s">
        <v>207</v>
      </c>
      <c r="G235" s="113">
        <v>55.4</v>
      </c>
      <c r="H235" s="113">
        <v>273.34</v>
      </c>
      <c r="J235" s="113" t="str">
        <f t="shared" si="20"/>
        <v>KhrystianCATLIN</v>
      </c>
      <c r="K235" s="113">
        <v>15.0</v>
      </c>
      <c r="L235" s="106" t="s">
        <v>511</v>
      </c>
      <c r="M235" s="106" t="s">
        <v>268</v>
      </c>
      <c r="N235" s="106" t="s">
        <v>207</v>
      </c>
      <c r="O235" s="106" t="s">
        <v>445</v>
      </c>
      <c r="P235" s="106">
        <v>60.4</v>
      </c>
      <c r="Q235" s="113">
        <v>273.34</v>
      </c>
      <c r="R235" s="106"/>
      <c r="S235" s="110" t="s">
        <v>0</v>
      </c>
      <c r="T235" s="110" t="s">
        <v>446</v>
      </c>
      <c r="U235" s="110" t="s">
        <v>447</v>
      </c>
      <c r="V235" s="110" t="s">
        <v>448</v>
      </c>
      <c r="W235" s="110" t="s">
        <v>5</v>
      </c>
      <c r="X235" s="110" t="s">
        <v>449</v>
      </c>
      <c r="Y235" s="111" t="s">
        <v>450</v>
      </c>
      <c r="Z235" s="111" t="s">
        <v>451</v>
      </c>
      <c r="AA235" s="106"/>
      <c r="AB235" s="106"/>
      <c r="AC235" s="106"/>
    </row>
    <row r="236" ht="15.75" customHeight="1">
      <c r="A236" s="113" t="str">
        <f t="shared" si="19"/>
        <v>TainPRENTICE</v>
      </c>
      <c r="B236" s="113">
        <v>15.0</v>
      </c>
      <c r="C236" s="120" t="s">
        <v>132</v>
      </c>
      <c r="D236" s="120" t="s">
        <v>261</v>
      </c>
      <c r="E236" s="120" t="s">
        <v>223</v>
      </c>
      <c r="G236" s="113">
        <v>55.2</v>
      </c>
      <c r="H236" s="113">
        <v>256.94</v>
      </c>
      <c r="J236" s="113" t="str">
        <f t="shared" si="20"/>
        <v>KristianSTOLL</v>
      </c>
      <c r="K236" s="113">
        <v>16.0</v>
      </c>
      <c r="L236" s="106" t="s">
        <v>260</v>
      </c>
      <c r="M236" s="106" t="s">
        <v>259</v>
      </c>
      <c r="N236" s="106" t="s">
        <v>223</v>
      </c>
      <c r="O236" s="106" t="s">
        <v>441</v>
      </c>
      <c r="P236" s="106">
        <v>60.2</v>
      </c>
      <c r="Q236" s="113">
        <v>256.94</v>
      </c>
      <c r="R236" s="106"/>
      <c r="S236" s="113" t="str">
        <f t="shared" ref="S236:S304" si="21">concatenate(V236,U236)</f>
        <v>CalebJOHNSON</v>
      </c>
      <c r="T236" s="112">
        <v>1.0</v>
      </c>
      <c r="U236" s="109" t="s">
        <v>233</v>
      </c>
      <c r="V236" s="109" t="s">
        <v>232</v>
      </c>
      <c r="W236" s="109" t="s">
        <v>212</v>
      </c>
      <c r="X236" s="109" t="s">
        <v>445</v>
      </c>
      <c r="Y236" s="109">
        <v>95.0</v>
      </c>
      <c r="Z236" s="124">
        <v>650.0</v>
      </c>
      <c r="AA236" s="106"/>
      <c r="AB236" s="106"/>
      <c r="AC236" s="106"/>
    </row>
    <row r="237" ht="15.75" customHeight="1">
      <c r="A237" s="113" t="str">
        <f t="shared" si="19"/>
        <v>OwenCOOPER</v>
      </c>
      <c r="B237" s="113">
        <v>16.0</v>
      </c>
      <c r="C237" s="120" t="s">
        <v>293</v>
      </c>
      <c r="D237" s="120" t="s">
        <v>292</v>
      </c>
      <c r="E237" s="120" t="s">
        <v>207</v>
      </c>
      <c r="G237" s="113">
        <v>52.2</v>
      </c>
      <c r="H237" s="113">
        <v>241.52</v>
      </c>
      <c r="J237" s="113" t="str">
        <f t="shared" si="20"/>
        <v>BenNOVECOSKY</v>
      </c>
      <c r="K237" s="113">
        <v>17.0</v>
      </c>
      <c r="L237" s="106" t="s">
        <v>302</v>
      </c>
      <c r="M237" s="106" t="s">
        <v>200</v>
      </c>
      <c r="N237" s="106" t="s">
        <v>207</v>
      </c>
      <c r="O237" s="106" t="s">
        <v>444</v>
      </c>
      <c r="P237" s="106">
        <v>59.6</v>
      </c>
      <c r="Q237" s="113">
        <v>241.52</v>
      </c>
      <c r="R237" s="106"/>
      <c r="S237" s="113" t="str">
        <f t="shared" si="21"/>
        <v>JudeOLIVER</v>
      </c>
      <c r="T237" s="113">
        <v>2.0</v>
      </c>
      <c r="U237" s="106" t="s">
        <v>495</v>
      </c>
      <c r="V237" s="106" t="s">
        <v>221</v>
      </c>
      <c r="W237" s="106" t="s">
        <v>223</v>
      </c>
      <c r="X237" s="106" t="s">
        <v>457</v>
      </c>
      <c r="Y237" s="106">
        <v>87.3</v>
      </c>
      <c r="Z237" s="121">
        <v>611.0</v>
      </c>
      <c r="AA237" s="106"/>
      <c r="AB237" s="106"/>
      <c r="AC237" s="106"/>
    </row>
    <row r="238" ht="15.75" customHeight="1">
      <c r="A238" s="113" t="str">
        <f t="shared" si="19"/>
        <v>AndrewWHITTINGTON</v>
      </c>
      <c r="B238" s="113">
        <v>17.0</v>
      </c>
      <c r="C238" s="120" t="s">
        <v>271</v>
      </c>
      <c r="D238" s="120" t="s">
        <v>270</v>
      </c>
      <c r="E238" s="120" t="s">
        <v>207</v>
      </c>
      <c r="G238" s="113">
        <v>51.8</v>
      </c>
      <c r="H238" s="113">
        <v>227.03</v>
      </c>
      <c r="J238" s="113" t="str">
        <f t="shared" si="20"/>
        <v>JackBURGHAM</v>
      </c>
      <c r="K238" s="113">
        <v>18.0</v>
      </c>
      <c r="L238" s="106" t="s">
        <v>283</v>
      </c>
      <c r="M238" s="106" t="s">
        <v>282</v>
      </c>
      <c r="N238" s="106" t="s">
        <v>212</v>
      </c>
      <c r="O238" s="106" t="s">
        <v>463</v>
      </c>
      <c r="P238" s="106">
        <v>59.4</v>
      </c>
      <c r="Q238" s="113">
        <v>227.03</v>
      </c>
      <c r="R238" s="106"/>
      <c r="S238" s="113" t="str">
        <f t="shared" si="21"/>
        <v>DrewCHRISTENSEN</v>
      </c>
      <c r="T238" s="106">
        <v>2.0</v>
      </c>
      <c r="U238" s="106" t="s">
        <v>525</v>
      </c>
      <c r="V238" s="106" t="s">
        <v>205</v>
      </c>
      <c r="W238" s="106" t="s">
        <v>207</v>
      </c>
      <c r="X238" s="106" t="s">
        <v>445</v>
      </c>
      <c r="Y238" s="106">
        <v>87.0</v>
      </c>
      <c r="Z238" s="121">
        <v>611.0</v>
      </c>
      <c r="AA238" s="106"/>
      <c r="AB238" s="106"/>
      <c r="AC238" s="106"/>
    </row>
    <row r="239" ht="15.75" customHeight="1">
      <c r="A239" s="113" t="str">
        <f t="shared" si="19"/>
        <v>SamDOOLEY</v>
      </c>
      <c r="B239" s="113">
        <v>18.0</v>
      </c>
      <c r="C239" s="120" t="s">
        <v>279</v>
      </c>
      <c r="D239" s="120" t="s">
        <v>278</v>
      </c>
      <c r="E239" s="120" t="s">
        <v>223</v>
      </c>
      <c r="G239" s="113">
        <v>48.4</v>
      </c>
      <c r="H239" s="113">
        <v>213.41</v>
      </c>
      <c r="J239" s="113" t="str">
        <f t="shared" si="20"/>
        <v>BoazCHIU</v>
      </c>
      <c r="K239" s="113">
        <v>19.0</v>
      </c>
      <c r="L239" s="106" t="s">
        <v>325</v>
      </c>
      <c r="M239" s="106" t="s">
        <v>324</v>
      </c>
      <c r="N239" s="106" t="s">
        <v>207</v>
      </c>
      <c r="O239" s="106" t="s">
        <v>472</v>
      </c>
      <c r="P239" s="106">
        <v>58.4</v>
      </c>
      <c r="Q239" s="113">
        <v>213.41</v>
      </c>
      <c r="R239" s="106"/>
      <c r="S239" s="113" t="str">
        <f t="shared" si="21"/>
        <v>DevonRADOSEVIC</v>
      </c>
      <c r="T239" s="106">
        <v>3.0</v>
      </c>
      <c r="U239" s="106" t="s">
        <v>536</v>
      </c>
      <c r="V239" s="106" t="s">
        <v>285</v>
      </c>
      <c r="W239" s="106" t="s">
        <v>207</v>
      </c>
      <c r="X239" s="106" t="s">
        <v>457</v>
      </c>
      <c r="Y239" s="106">
        <v>84.6</v>
      </c>
      <c r="Z239" s="121">
        <v>574.34</v>
      </c>
      <c r="AA239" s="106"/>
      <c r="AB239" s="106"/>
      <c r="AC239" s="106"/>
    </row>
    <row r="240" ht="15.75" customHeight="1">
      <c r="A240" s="113" t="str">
        <f t="shared" si="19"/>
        <v>TyREICHERT</v>
      </c>
      <c r="B240" s="113">
        <v>19.0</v>
      </c>
      <c r="C240" s="120" t="s">
        <v>336</v>
      </c>
      <c r="D240" s="120" t="s">
        <v>335</v>
      </c>
      <c r="E240" s="120" t="s">
        <v>223</v>
      </c>
      <c r="G240" s="113">
        <v>47.8</v>
      </c>
      <c r="H240" s="113">
        <v>200.61</v>
      </c>
      <c r="J240" s="113" t="str">
        <f t="shared" si="20"/>
        <v>CooperBASKO</v>
      </c>
      <c r="K240" s="113">
        <v>20.0</v>
      </c>
      <c r="L240" s="106" t="s">
        <v>529</v>
      </c>
      <c r="M240" s="106" t="s">
        <v>245</v>
      </c>
      <c r="N240" s="106" t="s">
        <v>223</v>
      </c>
      <c r="O240" s="106" t="s">
        <v>441</v>
      </c>
      <c r="P240" s="106">
        <v>56.4</v>
      </c>
      <c r="Q240" s="113">
        <v>200.61</v>
      </c>
      <c r="R240" s="106"/>
      <c r="S240" s="113" t="str">
        <f t="shared" si="21"/>
        <v>ByronLAMBERT</v>
      </c>
      <c r="T240" s="113">
        <v>4.0</v>
      </c>
      <c r="U240" s="106" t="s">
        <v>498</v>
      </c>
      <c r="V240" s="106" t="s">
        <v>241</v>
      </c>
      <c r="W240" s="106" t="s">
        <v>207</v>
      </c>
      <c r="X240" s="106" t="s">
        <v>468</v>
      </c>
      <c r="Y240" s="106">
        <v>83.6</v>
      </c>
      <c r="Z240" s="121">
        <v>539.8796</v>
      </c>
      <c r="AA240" s="106"/>
      <c r="AB240" s="106"/>
      <c r="AC240" s="106"/>
    </row>
    <row r="241" ht="15.75" customHeight="1">
      <c r="A241" s="113" t="str">
        <f t="shared" si="19"/>
        <v>KhrystianCATLIN</v>
      </c>
      <c r="B241" s="113">
        <v>20.0</v>
      </c>
      <c r="C241" s="120" t="s">
        <v>511</v>
      </c>
      <c r="D241" s="120" t="s">
        <v>268</v>
      </c>
      <c r="E241" s="120" t="s">
        <v>207</v>
      </c>
      <c r="G241" s="113">
        <v>47.8</v>
      </c>
      <c r="H241" s="113">
        <v>188.57</v>
      </c>
      <c r="J241" s="113" t="str">
        <f t="shared" si="20"/>
        <v>JaxsonMILLER</v>
      </c>
      <c r="K241" s="113">
        <v>21.0</v>
      </c>
      <c r="L241" s="106" t="s">
        <v>346</v>
      </c>
      <c r="M241" s="106" t="s">
        <v>345</v>
      </c>
      <c r="N241" s="106" t="s">
        <v>207</v>
      </c>
      <c r="O241" s="106" t="s">
        <v>444</v>
      </c>
      <c r="P241" s="106">
        <v>55.6</v>
      </c>
      <c r="Q241" s="113">
        <v>188.57</v>
      </c>
      <c r="R241" s="106"/>
      <c r="S241" s="113" t="str">
        <f t="shared" si="21"/>
        <v>NathanMCGUIGAN</v>
      </c>
      <c r="T241" s="106">
        <v>5.0</v>
      </c>
      <c r="U241" s="109" t="s">
        <v>291</v>
      </c>
      <c r="V241" s="109" t="s">
        <v>290</v>
      </c>
      <c r="W241" s="109" t="s">
        <v>196</v>
      </c>
      <c r="X241" s="109" t="s">
        <v>457</v>
      </c>
      <c r="Y241" s="109">
        <v>79.3</v>
      </c>
      <c r="Z241" s="121">
        <v>507.48682399999996</v>
      </c>
      <c r="AA241" s="106"/>
      <c r="AB241" s="106"/>
      <c r="AC241" s="106"/>
    </row>
    <row r="242" ht="15.75" customHeight="1">
      <c r="A242" s="113" t="str">
        <f t="shared" si="19"/>
        <v>SpencerJORDAN</v>
      </c>
      <c r="B242" s="113">
        <v>21.0</v>
      </c>
      <c r="C242" s="120" t="s">
        <v>334</v>
      </c>
      <c r="D242" s="120" t="s">
        <v>333</v>
      </c>
      <c r="E242" s="120" t="s">
        <v>207</v>
      </c>
      <c r="G242" s="113">
        <v>44.6</v>
      </c>
      <c r="H242" s="113">
        <v>177.25</v>
      </c>
      <c r="J242" s="113" t="str">
        <f t="shared" si="20"/>
        <v>WillJOHNSON</v>
      </c>
      <c r="K242" s="113">
        <v>22.0</v>
      </c>
      <c r="L242" s="106" t="s">
        <v>233</v>
      </c>
      <c r="M242" s="106" t="s">
        <v>343</v>
      </c>
      <c r="N242" s="106" t="s">
        <v>223</v>
      </c>
      <c r="O242" s="106" t="s">
        <v>444</v>
      </c>
      <c r="P242" s="106">
        <v>55.6</v>
      </c>
      <c r="Q242" s="113">
        <v>177.25</v>
      </c>
      <c r="R242" s="106"/>
      <c r="S242" s="113" t="str">
        <f t="shared" si="21"/>
        <v>LukeGAREAU</v>
      </c>
      <c r="T242" s="106">
        <v>6.0</v>
      </c>
      <c r="U242" s="106" t="s">
        <v>532</v>
      </c>
      <c r="V242" s="106" t="s">
        <v>239</v>
      </c>
      <c r="W242" s="106" t="s">
        <v>207</v>
      </c>
      <c r="X242" s="106" t="s">
        <v>445</v>
      </c>
      <c r="Y242" s="106">
        <v>77.6</v>
      </c>
      <c r="Z242" s="121">
        <v>477.03761455999995</v>
      </c>
      <c r="AA242" s="106"/>
      <c r="AB242" s="106"/>
      <c r="AC242" s="106"/>
    </row>
    <row r="243" ht="15.75" customHeight="1">
      <c r="A243" s="113" t="str">
        <f t="shared" si="19"/>
        <v>MavikMACKINNON</v>
      </c>
      <c r="B243" s="113">
        <v>22.0</v>
      </c>
      <c r="C243" s="120" t="s">
        <v>276</v>
      </c>
      <c r="D243" s="120" t="s">
        <v>275</v>
      </c>
      <c r="E243" s="120" t="s">
        <v>223</v>
      </c>
      <c r="G243" s="113">
        <v>44.2</v>
      </c>
      <c r="H243" s="113">
        <v>166.62</v>
      </c>
      <c r="J243" s="113" t="str">
        <f t="shared" si="20"/>
        <v>CharlieDOMARESKI</v>
      </c>
      <c r="K243" s="113">
        <v>23.0</v>
      </c>
      <c r="L243" s="106" t="s">
        <v>310</v>
      </c>
      <c r="M243" s="106" t="s">
        <v>113</v>
      </c>
      <c r="N243" s="106" t="s">
        <v>212</v>
      </c>
      <c r="O243" s="106" t="s">
        <v>444</v>
      </c>
      <c r="P243" s="106">
        <v>55.2</v>
      </c>
      <c r="Q243" s="113">
        <v>166.62</v>
      </c>
      <c r="R243" s="106"/>
      <c r="S243" s="113" t="str">
        <f t="shared" si="21"/>
        <v>GraysonWITVOET</v>
      </c>
      <c r="T243" s="113">
        <v>7.0</v>
      </c>
      <c r="U243" s="106" t="s">
        <v>531</v>
      </c>
      <c r="V243" s="106" t="s">
        <v>248</v>
      </c>
      <c r="W243" s="106" t="s">
        <v>207</v>
      </c>
      <c r="X243" s="106" t="s">
        <v>445</v>
      </c>
      <c r="Y243" s="106">
        <v>75.3</v>
      </c>
      <c r="Z243" s="121">
        <v>448.41535768639994</v>
      </c>
      <c r="AA243" s="106"/>
      <c r="AB243" s="106"/>
      <c r="AC243" s="106"/>
    </row>
    <row r="244" ht="15.75" customHeight="1">
      <c r="A244" s="113" t="str">
        <f t="shared" si="19"/>
        <v>LeoLONGSTREET</v>
      </c>
      <c r="B244" s="113">
        <v>22.0</v>
      </c>
      <c r="C244" s="120" t="s">
        <v>305</v>
      </c>
      <c r="D244" s="120" t="s">
        <v>304</v>
      </c>
      <c r="E244" s="120" t="s">
        <v>207</v>
      </c>
      <c r="G244" s="113">
        <v>43.2</v>
      </c>
      <c r="H244" s="113">
        <v>156.62</v>
      </c>
      <c r="J244" s="113" t="str">
        <f t="shared" si="20"/>
        <v>OscarMOORE</v>
      </c>
      <c r="K244" s="113">
        <v>24.0</v>
      </c>
      <c r="L244" s="106" t="s">
        <v>318</v>
      </c>
      <c r="M244" s="106" t="s">
        <v>317</v>
      </c>
      <c r="N244" s="106" t="s">
        <v>212</v>
      </c>
      <c r="O244" s="106" t="s">
        <v>441</v>
      </c>
      <c r="P244" s="106">
        <v>54.8</v>
      </c>
      <c r="Q244" s="113">
        <v>156.62</v>
      </c>
      <c r="R244" s="106"/>
      <c r="S244" s="113" t="str">
        <f t="shared" si="21"/>
        <v>TainPRENTICE</v>
      </c>
      <c r="T244" s="106">
        <v>8.0</v>
      </c>
      <c r="U244" s="106" t="s">
        <v>132</v>
      </c>
      <c r="V244" s="106" t="s">
        <v>261</v>
      </c>
      <c r="W244" s="106" t="s">
        <v>223</v>
      </c>
      <c r="X244" s="106" t="s">
        <v>460</v>
      </c>
      <c r="Y244" s="106">
        <v>75.0</v>
      </c>
      <c r="Z244" s="121">
        <v>421.5104362252159</v>
      </c>
      <c r="AA244" s="106"/>
      <c r="AB244" s="106"/>
      <c r="AC244" s="106"/>
    </row>
    <row r="245" ht="15.75" customHeight="1">
      <c r="A245" s="113" t="str">
        <f t="shared" si="19"/>
        <v>CharlieDOMARESKI</v>
      </c>
      <c r="B245" s="113">
        <v>23.0</v>
      </c>
      <c r="C245" s="120" t="s">
        <v>310</v>
      </c>
      <c r="D245" s="120" t="s">
        <v>113</v>
      </c>
      <c r="E245" s="120" t="s">
        <v>212</v>
      </c>
      <c r="G245" s="113">
        <v>42.6</v>
      </c>
      <c r="H245" s="113">
        <v>147.23</v>
      </c>
      <c r="J245" s="113" t="str">
        <f t="shared" si="20"/>
        <v>HunterLARSON</v>
      </c>
      <c r="K245" s="113">
        <v>25.0</v>
      </c>
      <c r="L245" s="106" t="s">
        <v>314</v>
      </c>
      <c r="M245" s="106" t="s">
        <v>313</v>
      </c>
      <c r="N245" s="106" t="s">
        <v>223</v>
      </c>
      <c r="O245" s="106" t="s">
        <v>444</v>
      </c>
      <c r="P245" s="106">
        <v>53.6</v>
      </c>
      <c r="Q245" s="113">
        <v>147.23</v>
      </c>
      <c r="R245" s="106"/>
      <c r="S245" s="113" t="str">
        <f t="shared" si="21"/>
        <v>RoxtonDORWARD</v>
      </c>
      <c r="T245" s="106">
        <v>9.0</v>
      </c>
      <c r="U245" s="106" t="s">
        <v>254</v>
      </c>
      <c r="V245" s="106" t="s">
        <v>253</v>
      </c>
      <c r="W245" s="106" t="s">
        <v>223</v>
      </c>
      <c r="X245" s="106" t="s">
        <v>445</v>
      </c>
      <c r="Y245" s="106">
        <v>74.6</v>
      </c>
      <c r="Z245" s="121">
        <v>396.21981005170295</v>
      </c>
      <c r="AA245" s="106"/>
      <c r="AB245" s="106"/>
      <c r="AC245" s="106"/>
    </row>
    <row r="246" ht="15.75" customHeight="1">
      <c r="A246" s="113" t="str">
        <f t="shared" si="19"/>
        <v>EvanBOYD</v>
      </c>
      <c r="B246" s="113">
        <v>24.0</v>
      </c>
      <c r="C246" s="120" t="s">
        <v>284</v>
      </c>
      <c r="D246" s="120" t="s">
        <v>230</v>
      </c>
      <c r="E246" s="120" t="s">
        <v>212</v>
      </c>
      <c r="G246" s="113">
        <v>41.6</v>
      </c>
      <c r="H246" s="113">
        <v>138.39</v>
      </c>
      <c r="J246" s="113" t="str">
        <f t="shared" si="20"/>
        <v>YamatoBUHLER</v>
      </c>
      <c r="K246" s="113">
        <v>26.0</v>
      </c>
      <c r="L246" s="106" t="s">
        <v>289</v>
      </c>
      <c r="M246" s="106" t="s">
        <v>288</v>
      </c>
      <c r="N246" s="106" t="s">
        <v>223</v>
      </c>
      <c r="O246" s="106" t="s">
        <v>463</v>
      </c>
      <c r="P246" s="106">
        <v>53.2</v>
      </c>
      <c r="Q246" s="113">
        <v>138.39</v>
      </c>
      <c r="R246" s="106"/>
      <c r="S246" s="113" t="str">
        <f t="shared" si="21"/>
        <v>BennettHAMPSHIRE-MCLURG</v>
      </c>
      <c r="T246" s="113">
        <v>10.0</v>
      </c>
      <c r="U246" s="106" t="s">
        <v>497</v>
      </c>
      <c r="V246" s="106" t="s">
        <v>299</v>
      </c>
      <c r="W246" s="106" t="s">
        <v>207</v>
      </c>
      <c r="X246" s="106" t="s">
        <v>476</v>
      </c>
      <c r="Y246" s="106">
        <v>73.0</v>
      </c>
      <c r="Z246" s="121">
        <v>372.44662144860075</v>
      </c>
      <c r="AA246" s="106"/>
      <c r="AB246" s="106"/>
      <c r="AC246" s="106"/>
    </row>
    <row r="247" ht="15.75" customHeight="1">
      <c r="A247" s="113" t="str">
        <f t="shared" si="19"/>
        <v>KalenSTOLL</v>
      </c>
      <c r="B247" s="113">
        <v>25.0</v>
      </c>
      <c r="C247" s="120" t="s">
        <v>260</v>
      </c>
      <c r="D247" s="120" t="s">
        <v>303</v>
      </c>
      <c r="E247" s="120" t="s">
        <v>207</v>
      </c>
      <c r="G247" s="113">
        <v>42.4</v>
      </c>
      <c r="H247" s="113">
        <v>130.09</v>
      </c>
      <c r="J247" s="113" t="str">
        <f t="shared" si="20"/>
        <v>EvanBOYD</v>
      </c>
      <c r="K247" s="113">
        <v>27.0</v>
      </c>
      <c r="L247" s="106" t="s">
        <v>284</v>
      </c>
      <c r="M247" s="106" t="s">
        <v>230</v>
      </c>
      <c r="N247" s="106" t="s">
        <v>212</v>
      </c>
      <c r="O247" s="106" t="s">
        <v>463</v>
      </c>
      <c r="P247" s="106">
        <v>52.2</v>
      </c>
      <c r="Q247" s="113">
        <v>130.09</v>
      </c>
      <c r="R247" s="106"/>
      <c r="S247" s="113" t="str">
        <f t="shared" si="21"/>
        <v>SamDOOLEY</v>
      </c>
      <c r="T247" s="106">
        <v>11.0</v>
      </c>
      <c r="U247" s="106" t="s">
        <v>279</v>
      </c>
      <c r="V247" s="106" t="s">
        <v>278</v>
      </c>
      <c r="W247" s="106" t="s">
        <v>223</v>
      </c>
      <c r="X247" s="106" t="s">
        <v>445</v>
      </c>
      <c r="Y247" s="106">
        <v>71.6</v>
      </c>
      <c r="Z247" s="121">
        <v>350.0998241616847</v>
      </c>
      <c r="AA247" s="106"/>
      <c r="AB247" s="106"/>
      <c r="AC247" s="106"/>
    </row>
    <row r="248" ht="15.75" customHeight="1">
      <c r="A248" s="113" t="str">
        <f t="shared" si="19"/>
        <v>SimonGUILD</v>
      </c>
      <c r="B248" s="113">
        <v>26.0</v>
      </c>
      <c r="C248" s="120" t="s">
        <v>312</v>
      </c>
      <c r="D248" s="120" t="s">
        <v>311</v>
      </c>
      <c r="E248" s="120" t="s">
        <v>223</v>
      </c>
      <c r="G248" s="113">
        <v>42.2</v>
      </c>
      <c r="H248" s="113">
        <v>122.28</v>
      </c>
      <c r="J248" s="113" t="str">
        <f t="shared" si="20"/>
        <v>JoshuaGUILD</v>
      </c>
      <c r="K248" s="113">
        <v>28.0</v>
      </c>
      <c r="L248" s="106" t="s">
        <v>312</v>
      </c>
      <c r="M248" s="106" t="s">
        <v>321</v>
      </c>
      <c r="N248" s="106" t="s">
        <v>223</v>
      </c>
      <c r="O248" s="106" t="s">
        <v>445</v>
      </c>
      <c r="P248" s="106">
        <v>52.0</v>
      </c>
      <c r="Q248" s="113">
        <v>122.28</v>
      </c>
      <c r="R248" s="106"/>
      <c r="S248" s="113" t="str">
        <f t="shared" si="21"/>
        <v>LukeMILLER</v>
      </c>
      <c r="T248" s="106">
        <v>12.0</v>
      </c>
      <c r="U248" s="109" t="s">
        <v>346</v>
      </c>
      <c r="V248" s="109" t="s">
        <v>239</v>
      </c>
      <c r="W248" s="109" t="s">
        <v>212</v>
      </c>
      <c r="X248" s="109" t="s">
        <v>457</v>
      </c>
      <c r="Y248" s="109">
        <v>70.3</v>
      </c>
      <c r="Z248" s="121">
        <v>329.0938347119836</v>
      </c>
      <c r="AA248" s="106"/>
      <c r="AB248" s="106"/>
      <c r="AC248" s="106"/>
    </row>
    <row r="249" ht="15.75" customHeight="1">
      <c r="A249" s="113" t="str">
        <f t="shared" si="19"/>
        <v>ConnorWHITE</v>
      </c>
      <c r="B249" s="113">
        <v>27.0</v>
      </c>
      <c r="C249" s="120" t="s">
        <v>265</v>
      </c>
      <c r="D249" s="120" t="s">
        <v>274</v>
      </c>
      <c r="E249" s="120" t="s">
        <v>207</v>
      </c>
      <c r="G249" s="113">
        <v>41.8</v>
      </c>
      <c r="H249" s="113">
        <v>114.95</v>
      </c>
      <c r="J249" s="113" t="str">
        <f t="shared" si="20"/>
        <v>MavikMACKINNON</v>
      </c>
      <c r="K249" s="113">
        <v>29.0</v>
      </c>
      <c r="L249" s="106" t="s">
        <v>276</v>
      </c>
      <c r="M249" s="106" t="s">
        <v>275</v>
      </c>
      <c r="N249" s="106" t="s">
        <v>223</v>
      </c>
      <c r="O249" s="106" t="s">
        <v>463</v>
      </c>
      <c r="P249" s="106">
        <v>51.0</v>
      </c>
      <c r="Q249" s="113">
        <v>114.95</v>
      </c>
      <c r="R249" s="106"/>
      <c r="S249" s="113" t="str">
        <f t="shared" si="21"/>
        <v>CooperBASKO</v>
      </c>
      <c r="T249" s="113">
        <v>13.0</v>
      </c>
      <c r="U249" s="106" t="s">
        <v>529</v>
      </c>
      <c r="V249" s="106" t="s">
        <v>245</v>
      </c>
      <c r="W249" s="106" t="s">
        <v>223</v>
      </c>
      <c r="X249" s="106" t="s">
        <v>479</v>
      </c>
      <c r="Y249" s="106">
        <v>69.0</v>
      </c>
      <c r="Z249" s="121">
        <v>309.3482046292646</v>
      </c>
      <c r="AA249" s="106"/>
      <c r="AB249" s="106"/>
      <c r="AC249" s="106"/>
    </row>
    <row r="250" ht="15.75" customHeight="1">
      <c r="A250" s="113" t="str">
        <f t="shared" si="19"/>
        <v>WilliamHAYES</v>
      </c>
      <c r="B250" s="113">
        <v>28.0</v>
      </c>
      <c r="C250" s="120" t="s">
        <v>295</v>
      </c>
      <c r="D250" s="120" t="s">
        <v>294</v>
      </c>
      <c r="E250" s="120" t="s">
        <v>223</v>
      </c>
      <c r="G250" s="113">
        <v>41.6</v>
      </c>
      <c r="H250" s="113">
        <v>108.05</v>
      </c>
      <c r="J250" s="113" t="str">
        <f t="shared" si="20"/>
        <v>SimonGUILD</v>
      </c>
      <c r="K250" s="113">
        <v>30.0</v>
      </c>
      <c r="L250" s="106" t="s">
        <v>312</v>
      </c>
      <c r="M250" s="106" t="s">
        <v>311</v>
      </c>
      <c r="N250" s="106" t="s">
        <v>223</v>
      </c>
      <c r="O250" s="106" t="s">
        <v>445</v>
      </c>
      <c r="P250" s="106">
        <v>50.0</v>
      </c>
      <c r="Q250" s="113">
        <v>108.05</v>
      </c>
      <c r="R250" s="106"/>
      <c r="S250" s="113" t="str">
        <f t="shared" si="21"/>
        <v>EvanWHITE</v>
      </c>
      <c r="T250" s="106">
        <v>14.0</v>
      </c>
      <c r="U250" s="106" t="s">
        <v>265</v>
      </c>
      <c r="V250" s="106" t="s">
        <v>230</v>
      </c>
      <c r="W250" s="106" t="s">
        <v>207</v>
      </c>
      <c r="X250" s="106" t="s">
        <v>445</v>
      </c>
      <c r="Y250" s="106">
        <v>68.3</v>
      </c>
      <c r="Z250" s="121">
        <v>290.7873123515087</v>
      </c>
      <c r="AA250" s="106"/>
      <c r="AB250" s="106"/>
      <c r="AC250" s="106"/>
    </row>
    <row r="251" ht="15.75" customHeight="1">
      <c r="A251" s="113" t="str">
        <f t="shared" si="19"/>
        <v>AlecJOHNSON</v>
      </c>
      <c r="B251" s="113">
        <v>29.0</v>
      </c>
      <c r="C251" s="120" t="s">
        <v>233</v>
      </c>
      <c r="D251" s="120" t="s">
        <v>296</v>
      </c>
      <c r="E251" s="120" t="s">
        <v>207</v>
      </c>
      <c r="G251" s="113">
        <v>41.4</v>
      </c>
      <c r="H251" s="113">
        <v>101.57</v>
      </c>
      <c r="J251" s="113" t="str">
        <f t="shared" si="20"/>
        <v>MichaelEDWARDS</v>
      </c>
      <c r="K251" s="113">
        <v>31.0</v>
      </c>
      <c r="L251" s="106" t="s">
        <v>355</v>
      </c>
      <c r="M251" s="106" t="s">
        <v>354</v>
      </c>
      <c r="N251" s="106" t="s">
        <v>207</v>
      </c>
      <c r="O251" s="106" t="s">
        <v>441</v>
      </c>
      <c r="P251" s="106">
        <v>46.8</v>
      </c>
      <c r="Q251" s="113">
        <v>101.57</v>
      </c>
      <c r="R251" s="106"/>
      <c r="S251" s="113" t="str">
        <f t="shared" si="21"/>
        <v>ConnorWHITE</v>
      </c>
      <c r="T251" s="106">
        <v>15.0</v>
      </c>
      <c r="U251" s="106" t="s">
        <v>265</v>
      </c>
      <c r="V251" s="106" t="s">
        <v>274</v>
      </c>
      <c r="W251" s="106" t="s">
        <v>207</v>
      </c>
      <c r="X251" s="106" t="s">
        <v>445</v>
      </c>
      <c r="Y251" s="106">
        <v>67.3</v>
      </c>
      <c r="Z251" s="121">
        <v>273.3400736104182</v>
      </c>
      <c r="AA251" s="106"/>
      <c r="AB251" s="106"/>
      <c r="AC251" s="106"/>
    </row>
    <row r="252" ht="15.75" customHeight="1">
      <c r="A252" s="113" t="str">
        <f t="shared" si="19"/>
        <v>BoazCHIU</v>
      </c>
      <c r="B252" s="113">
        <v>30.0</v>
      </c>
      <c r="C252" s="120" t="s">
        <v>325</v>
      </c>
      <c r="D252" s="120" t="s">
        <v>324</v>
      </c>
      <c r="E252" s="120" t="s">
        <v>207</v>
      </c>
      <c r="G252" s="113">
        <v>41.0</v>
      </c>
      <c r="H252" s="113">
        <v>95.47</v>
      </c>
      <c r="J252" s="113" t="str">
        <f t="shared" si="20"/>
        <v>GrahamBRAKE</v>
      </c>
      <c r="K252" s="113">
        <v>32.0</v>
      </c>
      <c r="L252" s="106" t="s">
        <v>362</v>
      </c>
      <c r="M252" s="106" t="s">
        <v>361</v>
      </c>
      <c r="N252" s="106" t="s">
        <v>207</v>
      </c>
      <c r="O252" s="106" t="s">
        <v>444</v>
      </c>
      <c r="P252" s="106">
        <v>46.6</v>
      </c>
      <c r="Q252" s="113">
        <v>95.47</v>
      </c>
      <c r="R252" s="106"/>
      <c r="S252" s="113" t="str">
        <f t="shared" si="21"/>
        <v>JacksonATKINSON</v>
      </c>
      <c r="T252" s="113">
        <v>16.0</v>
      </c>
      <c r="U252" s="106" t="s">
        <v>533</v>
      </c>
      <c r="V252" s="106" t="s">
        <v>255</v>
      </c>
      <c r="W252" s="106" t="s">
        <v>223</v>
      </c>
      <c r="X252" s="106" t="s">
        <v>479</v>
      </c>
      <c r="Y252" s="106">
        <v>66.3</v>
      </c>
      <c r="Z252" s="121">
        <v>256.9396691937931</v>
      </c>
      <c r="AA252" s="106"/>
      <c r="AB252" s="106"/>
      <c r="AC252" s="106"/>
    </row>
    <row r="253" ht="15.75" customHeight="1">
      <c r="A253" s="113" t="str">
        <f t="shared" si="19"/>
        <v>BennettHAMPSHIRE-MCLURG</v>
      </c>
      <c r="B253" s="113">
        <v>30.0</v>
      </c>
      <c r="C253" s="120" t="s">
        <v>497</v>
      </c>
      <c r="D253" s="120" t="s">
        <v>299</v>
      </c>
      <c r="E253" s="120" t="s">
        <v>207</v>
      </c>
      <c r="G253" s="113">
        <v>40.0</v>
      </c>
      <c r="H253" s="113">
        <v>89.74</v>
      </c>
      <c r="J253" s="113" t="str">
        <f t="shared" si="20"/>
        <v>LarsCRUIKSHANK</v>
      </c>
      <c r="K253" s="113">
        <v>33.0</v>
      </c>
      <c r="L253" s="106" t="s">
        <v>341</v>
      </c>
      <c r="M253" s="106" t="s">
        <v>340</v>
      </c>
      <c r="N253" s="106" t="s">
        <v>223</v>
      </c>
      <c r="O253" s="106" t="s">
        <v>444</v>
      </c>
      <c r="P253" s="106">
        <v>45.2</v>
      </c>
      <c r="Q253" s="113">
        <v>89.74</v>
      </c>
      <c r="R253" s="106"/>
      <c r="S253" s="113" t="str">
        <f t="shared" si="21"/>
        <v>MorganHUSEBY</v>
      </c>
      <c r="T253" s="106">
        <v>17.0</v>
      </c>
      <c r="U253" s="106" t="s">
        <v>307</v>
      </c>
      <c r="V253" s="106" t="s">
        <v>306</v>
      </c>
      <c r="W253" s="106" t="s">
        <v>207</v>
      </c>
      <c r="X253" s="106" t="s">
        <v>479</v>
      </c>
      <c r="Y253" s="106">
        <v>66.0</v>
      </c>
      <c r="Z253" s="121">
        <v>241.52328904216554</v>
      </c>
      <c r="AA253" s="106"/>
      <c r="AB253" s="106"/>
      <c r="AC253" s="106"/>
    </row>
    <row r="254" ht="15.75" customHeight="1">
      <c r="A254" s="113" t="str">
        <f t="shared" si="19"/>
        <v>MichaelEDWARDS</v>
      </c>
      <c r="B254" s="113">
        <v>31.0</v>
      </c>
      <c r="C254" s="120" t="s">
        <v>355</v>
      </c>
      <c r="D254" s="120" t="s">
        <v>354</v>
      </c>
      <c r="E254" s="120" t="s">
        <v>207</v>
      </c>
      <c r="G254" s="113">
        <v>39.2</v>
      </c>
      <c r="H254" s="113">
        <v>84.36</v>
      </c>
      <c r="J254" s="113" t="str">
        <f t="shared" si="20"/>
        <v>WilliamHAYES</v>
      </c>
      <c r="K254" s="113">
        <v>34.0</v>
      </c>
      <c r="L254" s="106" t="s">
        <v>295</v>
      </c>
      <c r="M254" s="106" t="s">
        <v>294</v>
      </c>
      <c r="N254" s="106" t="s">
        <v>223</v>
      </c>
      <c r="O254" s="106" t="s">
        <v>445</v>
      </c>
      <c r="P254" s="106">
        <v>44.8</v>
      </c>
      <c r="Q254" s="113">
        <v>84.36</v>
      </c>
      <c r="R254" s="106"/>
      <c r="S254" s="113" t="str">
        <f t="shared" si="21"/>
        <v>ElijahKRUMME</v>
      </c>
      <c r="T254" s="106">
        <v>18.0</v>
      </c>
      <c r="U254" s="106" t="s">
        <v>258</v>
      </c>
      <c r="V254" s="106" t="s">
        <v>257</v>
      </c>
      <c r="W254" s="106" t="s">
        <v>223</v>
      </c>
      <c r="X254" s="106" t="s">
        <v>457</v>
      </c>
      <c r="Y254" s="106">
        <v>65.6</v>
      </c>
      <c r="Z254" s="121">
        <v>227.03189169963562</v>
      </c>
      <c r="AA254" s="106"/>
      <c r="AB254" s="106"/>
      <c r="AC254" s="106"/>
    </row>
    <row r="255" ht="15.75" customHeight="1">
      <c r="A255" s="113" t="str">
        <f t="shared" si="19"/>
        <v>HunterLARSON</v>
      </c>
      <c r="B255" s="113">
        <v>32.0</v>
      </c>
      <c r="C255" s="120" t="s">
        <v>314</v>
      </c>
      <c r="D255" s="120" t="s">
        <v>313</v>
      </c>
      <c r="E255" s="120" t="s">
        <v>223</v>
      </c>
      <c r="G255" s="113">
        <v>37.2</v>
      </c>
      <c r="H255" s="113">
        <v>79.3</v>
      </c>
      <c r="J255" s="113" t="str">
        <f t="shared" si="20"/>
        <v>JackHAWRYS</v>
      </c>
      <c r="K255" s="113">
        <v>35.0</v>
      </c>
      <c r="L255" s="106" t="s">
        <v>342</v>
      </c>
      <c r="M255" s="106" t="s">
        <v>282</v>
      </c>
      <c r="N255" s="106" t="s">
        <v>223</v>
      </c>
      <c r="O255" s="106" t="s">
        <v>444</v>
      </c>
      <c r="P255" s="106">
        <v>44.2</v>
      </c>
      <c r="Q255" s="113">
        <v>79.3</v>
      </c>
      <c r="R255" s="106"/>
      <c r="S255" s="113" t="str">
        <f t="shared" si="21"/>
        <v>JacobMARTIN</v>
      </c>
      <c r="T255" s="113">
        <v>19.0</v>
      </c>
      <c r="U255" s="106" t="s">
        <v>298</v>
      </c>
      <c r="V255" s="106" t="s">
        <v>297</v>
      </c>
      <c r="W255" s="106" t="s">
        <v>223</v>
      </c>
      <c r="X255" s="106" t="s">
        <v>457</v>
      </c>
      <c r="Y255" s="106">
        <v>64.0</v>
      </c>
      <c r="Z255" s="121">
        <v>213.4099781976575</v>
      </c>
      <c r="AA255" s="106"/>
      <c r="AB255" s="106"/>
      <c r="AC255" s="106"/>
    </row>
    <row r="256" ht="15.75" customHeight="1">
      <c r="A256" s="113" t="str">
        <f t="shared" si="19"/>
        <v>JacksonKENDELL</v>
      </c>
      <c r="B256" s="113">
        <v>33.0</v>
      </c>
      <c r="C256" s="120" t="s">
        <v>330</v>
      </c>
      <c r="D256" s="120" t="s">
        <v>255</v>
      </c>
      <c r="E256" s="120" t="s">
        <v>223</v>
      </c>
      <c r="G256" s="113">
        <v>37.0</v>
      </c>
      <c r="H256" s="113">
        <v>74.54</v>
      </c>
      <c r="J256" s="113" t="str">
        <f t="shared" si="20"/>
        <v>LevMARTIN</v>
      </c>
      <c r="K256" s="113">
        <v>36.0</v>
      </c>
      <c r="L256" s="106" t="s">
        <v>298</v>
      </c>
      <c r="M256" s="106" t="s">
        <v>384</v>
      </c>
      <c r="N256" s="106" t="s">
        <v>223</v>
      </c>
      <c r="O256" s="106" t="s">
        <v>444</v>
      </c>
      <c r="P256" s="106">
        <v>43.4</v>
      </c>
      <c r="Q256" s="113">
        <v>74.54</v>
      </c>
      <c r="R256" s="106"/>
      <c r="S256" s="113" t="str">
        <f t="shared" si="21"/>
        <v>KristianSTOLL</v>
      </c>
      <c r="T256" s="106">
        <v>20.0</v>
      </c>
      <c r="U256" s="106" t="s">
        <v>260</v>
      </c>
      <c r="V256" s="106" t="s">
        <v>259</v>
      </c>
      <c r="W256" s="106" t="s">
        <v>223</v>
      </c>
      <c r="X256" s="106" t="s">
        <v>479</v>
      </c>
      <c r="Y256" s="106">
        <v>63.6</v>
      </c>
      <c r="Z256" s="121">
        <v>200.60537950579806</v>
      </c>
      <c r="AA256" s="106"/>
      <c r="AB256" s="106"/>
      <c r="AC256" s="106"/>
    </row>
    <row r="257" ht="15.75" customHeight="1">
      <c r="A257" s="113" t="str">
        <f t="shared" si="19"/>
        <v>JacobMARTIN</v>
      </c>
      <c r="B257" s="113">
        <v>34.0</v>
      </c>
      <c r="C257" s="120" t="s">
        <v>298</v>
      </c>
      <c r="D257" s="120" t="s">
        <v>297</v>
      </c>
      <c r="E257" s="120" t="s">
        <v>223</v>
      </c>
      <c r="G257" s="113">
        <v>36.8</v>
      </c>
      <c r="H257" s="113">
        <v>70.07</v>
      </c>
      <c r="J257" s="113" t="str">
        <f t="shared" si="20"/>
        <v>OllieSMITH</v>
      </c>
      <c r="K257" s="113">
        <v>37.0</v>
      </c>
      <c r="L257" s="106" t="s">
        <v>86</v>
      </c>
      <c r="M257" s="106" t="s">
        <v>339</v>
      </c>
      <c r="N257" s="106" t="s">
        <v>207</v>
      </c>
      <c r="O257" s="106" t="s">
        <v>441</v>
      </c>
      <c r="P257" s="106">
        <v>43.4</v>
      </c>
      <c r="Q257" s="113">
        <v>70.07</v>
      </c>
      <c r="R257" s="106"/>
      <c r="S257" s="113" t="str">
        <f t="shared" si="21"/>
        <v>KhrystianCATLIN</v>
      </c>
      <c r="T257" s="106">
        <v>21.0</v>
      </c>
      <c r="U257" s="106" t="s">
        <v>511</v>
      </c>
      <c r="V257" s="106" t="s">
        <v>268</v>
      </c>
      <c r="W257" s="106" t="s">
        <v>207</v>
      </c>
      <c r="X257" s="106" t="s">
        <v>445</v>
      </c>
      <c r="Y257" s="106">
        <v>62.3</v>
      </c>
      <c r="Z257" s="121">
        <v>188.56905673545018</v>
      </c>
      <c r="AA257" s="106"/>
      <c r="AB257" s="106"/>
      <c r="AC257" s="106"/>
    </row>
    <row r="258" ht="15.75" customHeight="1">
      <c r="A258" s="113" t="str">
        <f t="shared" si="19"/>
        <v>JoshuaGUILD</v>
      </c>
      <c r="B258" s="113">
        <v>35.0</v>
      </c>
      <c r="C258" s="120" t="s">
        <v>312</v>
      </c>
      <c r="D258" s="120" t="s">
        <v>321</v>
      </c>
      <c r="E258" s="120" t="s">
        <v>223</v>
      </c>
      <c r="G258" s="113">
        <v>36.4</v>
      </c>
      <c r="H258" s="113">
        <v>65.86</v>
      </c>
      <c r="J258" s="113" t="str">
        <f t="shared" si="20"/>
        <v>GarrettSTIRLING</v>
      </c>
      <c r="K258" s="113">
        <v>38.0</v>
      </c>
      <c r="L258" s="106" t="s">
        <v>383</v>
      </c>
      <c r="M258" s="106" t="s">
        <v>382</v>
      </c>
      <c r="N258" s="106" t="s">
        <v>207</v>
      </c>
      <c r="O258" s="106" t="s">
        <v>444</v>
      </c>
      <c r="P258" s="106">
        <v>42.6</v>
      </c>
      <c r="Q258" s="113">
        <v>65.86</v>
      </c>
      <c r="R258" s="106"/>
      <c r="S258" s="113" t="str">
        <f t="shared" si="21"/>
        <v>OwenCOOPER</v>
      </c>
      <c r="T258" s="113">
        <v>22.0</v>
      </c>
      <c r="U258" s="106" t="s">
        <v>293</v>
      </c>
      <c r="V258" s="106" t="s">
        <v>292</v>
      </c>
      <c r="W258" s="106" t="s">
        <v>207</v>
      </c>
      <c r="X258" s="106" t="s">
        <v>453</v>
      </c>
      <c r="Y258" s="106">
        <v>62.0</v>
      </c>
      <c r="Z258" s="121">
        <v>177.25491333132317</v>
      </c>
      <c r="AA258" s="106"/>
      <c r="AB258" s="106"/>
      <c r="AC258" s="106"/>
    </row>
    <row r="259" ht="15.75" customHeight="1">
      <c r="A259" s="113" t="str">
        <f t="shared" si="19"/>
        <v>MorganHUSEBY</v>
      </c>
      <c r="B259" s="113">
        <v>36.0</v>
      </c>
      <c r="C259" s="120" t="s">
        <v>307</v>
      </c>
      <c r="D259" s="120" t="s">
        <v>306</v>
      </c>
      <c r="E259" s="120" t="s">
        <v>207</v>
      </c>
      <c r="G259" s="113">
        <v>36.2</v>
      </c>
      <c r="H259" s="113">
        <v>61.91</v>
      </c>
      <c r="J259" s="113" t="str">
        <f t="shared" si="20"/>
        <v>MorganHUSEBY</v>
      </c>
      <c r="K259" s="113">
        <v>39.0</v>
      </c>
      <c r="L259" s="106" t="s">
        <v>307</v>
      </c>
      <c r="M259" s="106" t="s">
        <v>306</v>
      </c>
      <c r="N259" s="106" t="s">
        <v>207</v>
      </c>
      <c r="O259" s="106" t="s">
        <v>441</v>
      </c>
      <c r="P259" s="106">
        <v>42.4</v>
      </c>
      <c r="Q259" s="113">
        <v>61.91</v>
      </c>
      <c r="R259" s="106"/>
      <c r="S259" s="113" t="str">
        <f t="shared" si="21"/>
        <v>SaxonBERRY</v>
      </c>
      <c r="T259" s="106">
        <v>23.0</v>
      </c>
      <c r="U259" s="106" t="s">
        <v>503</v>
      </c>
      <c r="V259" s="106" t="s">
        <v>250</v>
      </c>
      <c r="W259" s="106" t="s">
        <v>207</v>
      </c>
      <c r="X259" s="106" t="s">
        <v>457</v>
      </c>
      <c r="Y259" s="106">
        <v>62.0</v>
      </c>
      <c r="Z259" s="121">
        <v>166.6196185314438</v>
      </c>
      <c r="AA259" s="106"/>
      <c r="AB259" s="106"/>
      <c r="AC259" s="106"/>
    </row>
    <row r="260" ht="15.75" customHeight="1">
      <c r="A260" s="113" t="str">
        <f t="shared" si="19"/>
        <v>GrahamBRAKE</v>
      </c>
      <c r="B260" s="113">
        <v>37.0</v>
      </c>
      <c r="C260" s="120" t="s">
        <v>362</v>
      </c>
      <c r="D260" s="120" t="s">
        <v>361</v>
      </c>
      <c r="E260" s="120" t="s">
        <v>207</v>
      </c>
      <c r="G260" s="113">
        <v>34.4</v>
      </c>
      <c r="H260" s="113">
        <v>58.2</v>
      </c>
      <c r="J260" s="113" t="str">
        <f t="shared" si="20"/>
        <v>TheodoreFAVREAU</v>
      </c>
      <c r="K260" s="113">
        <v>40.0</v>
      </c>
      <c r="L260" s="106" t="s">
        <v>358</v>
      </c>
      <c r="M260" s="106" t="s">
        <v>357</v>
      </c>
      <c r="N260" s="106" t="s">
        <v>223</v>
      </c>
      <c r="O260" s="106" t="s">
        <v>444</v>
      </c>
      <c r="P260" s="106">
        <v>42.2</v>
      </c>
      <c r="Q260" s="113">
        <v>58.2</v>
      </c>
      <c r="R260" s="106"/>
      <c r="S260" s="113" t="str">
        <f t="shared" si="21"/>
        <v>JesseDOWNS</v>
      </c>
      <c r="T260" s="106">
        <v>24.0</v>
      </c>
      <c r="U260" s="109" t="s">
        <v>538</v>
      </c>
      <c r="V260" s="109" t="s">
        <v>226</v>
      </c>
      <c r="W260" s="109" t="s">
        <v>212</v>
      </c>
      <c r="X260" s="109" t="s">
        <v>457</v>
      </c>
      <c r="Y260" s="109">
        <v>61.3</v>
      </c>
      <c r="Z260" s="121">
        <v>156.62244141955716</v>
      </c>
      <c r="AA260" s="106"/>
      <c r="AB260" s="106"/>
      <c r="AC260" s="106"/>
    </row>
    <row r="261" ht="15.75" customHeight="1">
      <c r="A261" s="113" t="str">
        <f t="shared" si="19"/>
        <v>BennettFRIESEN</v>
      </c>
      <c r="B261" s="113">
        <v>38.0</v>
      </c>
      <c r="C261" s="120" t="s">
        <v>356</v>
      </c>
      <c r="D261" s="120" t="s">
        <v>299</v>
      </c>
      <c r="E261" s="120" t="s">
        <v>223</v>
      </c>
      <c r="G261" s="113">
        <v>33.6</v>
      </c>
      <c r="H261" s="113">
        <v>54.71</v>
      </c>
      <c r="J261" s="113" t="str">
        <f t="shared" si="20"/>
        <v>RhettBOUMA</v>
      </c>
      <c r="K261" s="113">
        <v>41.0</v>
      </c>
      <c r="L261" s="106" t="s">
        <v>365</v>
      </c>
      <c r="M261" s="106" t="s">
        <v>364</v>
      </c>
      <c r="N261" s="106" t="s">
        <v>207</v>
      </c>
      <c r="O261" s="106" t="s">
        <v>472</v>
      </c>
      <c r="P261" s="106">
        <v>41.8</v>
      </c>
      <c r="Q261" s="113">
        <v>54.71</v>
      </c>
      <c r="R261" s="106"/>
      <c r="S261" s="113" t="str">
        <f t="shared" si="21"/>
        <v>LarsCRUIKSHANK</v>
      </c>
      <c r="T261" s="113">
        <v>25.0</v>
      </c>
      <c r="U261" s="106" t="s">
        <v>341</v>
      </c>
      <c r="V261" s="106" t="s">
        <v>340</v>
      </c>
      <c r="W261" s="106" t="s">
        <v>223</v>
      </c>
      <c r="X261" s="106" t="s">
        <v>460</v>
      </c>
      <c r="Y261" s="106">
        <v>61.0</v>
      </c>
      <c r="Z261" s="121">
        <v>147.22509493438372</v>
      </c>
      <c r="AA261" s="106"/>
      <c r="AB261" s="106"/>
      <c r="AC261" s="106"/>
    </row>
    <row r="262" ht="15.75" customHeight="1">
      <c r="A262" s="113" t="str">
        <f t="shared" si="19"/>
        <v>RylanHALL</v>
      </c>
      <c r="B262" s="113">
        <v>39.0</v>
      </c>
      <c r="C262" s="120" t="s">
        <v>323</v>
      </c>
      <c r="D262" s="120" t="s">
        <v>322</v>
      </c>
      <c r="E262" s="120" t="s">
        <v>207</v>
      </c>
      <c r="G262" s="113">
        <v>33.0</v>
      </c>
      <c r="H262" s="113">
        <v>51.42</v>
      </c>
      <c r="J262" s="113" t="str">
        <f t="shared" si="20"/>
        <v>KylarANDREWS</v>
      </c>
      <c r="K262" s="113">
        <v>42.0</v>
      </c>
      <c r="L262" s="106" t="s">
        <v>338</v>
      </c>
      <c r="M262" s="106" t="s">
        <v>337</v>
      </c>
      <c r="N262" s="106" t="s">
        <v>207</v>
      </c>
      <c r="O262" s="106" t="s">
        <v>444</v>
      </c>
      <c r="P262" s="106">
        <v>41.6</v>
      </c>
      <c r="Q262" s="113">
        <v>51.42</v>
      </c>
      <c r="R262" s="106"/>
      <c r="S262" s="113" t="str">
        <f t="shared" si="21"/>
        <v>AndrewWHITTINGTON</v>
      </c>
      <c r="T262" s="106">
        <v>26.0</v>
      </c>
      <c r="U262" s="106" t="s">
        <v>271</v>
      </c>
      <c r="V262" s="106" t="s">
        <v>270</v>
      </c>
      <c r="W262" s="106" t="s">
        <v>207</v>
      </c>
      <c r="X262" s="106" t="s">
        <v>460</v>
      </c>
      <c r="Y262" s="106">
        <v>60.6</v>
      </c>
      <c r="Z262" s="121">
        <v>138.3915892383207</v>
      </c>
      <c r="AA262" s="106"/>
      <c r="AB262" s="106"/>
      <c r="AC262" s="106"/>
    </row>
    <row r="263" ht="15.75" customHeight="1">
      <c r="A263" s="113" t="str">
        <f t="shared" si="19"/>
        <v>YamatoBUHLER</v>
      </c>
      <c r="B263" s="113">
        <v>40.0</v>
      </c>
      <c r="C263" s="120" t="s">
        <v>289</v>
      </c>
      <c r="D263" s="120" t="s">
        <v>288</v>
      </c>
      <c r="E263" s="120" t="s">
        <v>223</v>
      </c>
      <c r="G263" s="113">
        <v>32.4</v>
      </c>
      <c r="H263" s="113">
        <v>48.34</v>
      </c>
      <c r="J263" s="113" t="str">
        <f t="shared" si="20"/>
        <v>RaleighYEO</v>
      </c>
      <c r="K263" s="113">
        <v>43.0</v>
      </c>
      <c r="L263" s="106" t="s">
        <v>391</v>
      </c>
      <c r="M263" s="106" t="s">
        <v>390</v>
      </c>
      <c r="N263" s="106" t="s">
        <v>207</v>
      </c>
      <c r="O263" s="106" t="s">
        <v>444</v>
      </c>
      <c r="P263" s="106">
        <v>40.6</v>
      </c>
      <c r="Q263" s="113">
        <v>48.34</v>
      </c>
      <c r="R263" s="106"/>
      <c r="S263" s="113" t="str">
        <f t="shared" si="21"/>
        <v>LeoLONGSTREET</v>
      </c>
      <c r="T263" s="106">
        <v>27.0</v>
      </c>
      <c r="U263" s="106" t="s">
        <v>305</v>
      </c>
      <c r="V263" s="106" t="s">
        <v>304</v>
      </c>
      <c r="W263" s="106" t="s">
        <v>207</v>
      </c>
      <c r="X263" s="106" t="s">
        <v>454</v>
      </c>
      <c r="Y263" s="106">
        <v>58.6</v>
      </c>
      <c r="Z263" s="121">
        <v>130.08809388402148</v>
      </c>
      <c r="AA263" s="106"/>
      <c r="AB263" s="106"/>
      <c r="AC263" s="106"/>
    </row>
    <row r="264" ht="15.75" customHeight="1">
      <c r="A264" s="113" t="str">
        <f t="shared" si="19"/>
        <v>JackHAWRYS</v>
      </c>
      <c r="B264" s="113">
        <v>41.0</v>
      </c>
      <c r="C264" s="120" t="s">
        <v>342</v>
      </c>
      <c r="D264" s="120" t="s">
        <v>282</v>
      </c>
      <c r="E264" s="120" t="s">
        <v>223</v>
      </c>
      <c r="G264" s="113">
        <v>30.8</v>
      </c>
      <c r="H264" s="113">
        <v>45.44</v>
      </c>
      <c r="J264" s="113" t="str">
        <f t="shared" si="20"/>
        <v>BennettFRIESEN</v>
      </c>
      <c r="K264" s="113">
        <v>44.0</v>
      </c>
      <c r="L264" s="106" t="s">
        <v>356</v>
      </c>
      <c r="M264" s="106" t="s">
        <v>299</v>
      </c>
      <c r="N264" s="106" t="s">
        <v>223</v>
      </c>
      <c r="O264" s="106" t="s">
        <v>445</v>
      </c>
      <c r="P264" s="106">
        <v>38.6</v>
      </c>
      <c r="Q264" s="113">
        <v>45.44</v>
      </c>
      <c r="R264" s="106"/>
      <c r="S264" s="113" t="str">
        <f t="shared" si="21"/>
        <v>FisherMACDONALD</v>
      </c>
      <c r="T264" s="113">
        <v>28.0</v>
      </c>
      <c r="U264" s="106" t="s">
        <v>316</v>
      </c>
      <c r="V264" s="106" t="s">
        <v>315</v>
      </c>
      <c r="W264" s="106" t="s">
        <v>207</v>
      </c>
      <c r="X264" s="106" t="s">
        <v>479</v>
      </c>
      <c r="Y264" s="106">
        <v>58.3</v>
      </c>
      <c r="Z264" s="121">
        <v>122.28280825098018</v>
      </c>
      <c r="AA264" s="106"/>
      <c r="AB264" s="106"/>
      <c r="AC264" s="106"/>
    </row>
    <row r="265" ht="15.75" customHeight="1">
      <c r="A265" s="113" t="str">
        <f t="shared" si="19"/>
        <v>JackTHOMPSON</v>
      </c>
      <c r="B265" s="113">
        <v>42.0</v>
      </c>
      <c r="C265" s="120" t="s">
        <v>392</v>
      </c>
      <c r="D265" s="120" t="s">
        <v>282</v>
      </c>
      <c r="E265" s="120" t="s">
        <v>207</v>
      </c>
      <c r="G265" s="113">
        <v>30.4</v>
      </c>
      <c r="H265" s="113">
        <v>42.71</v>
      </c>
      <c r="J265" s="113" t="str">
        <f t="shared" si="20"/>
        <v>YohanSIMPSON</v>
      </c>
      <c r="K265" s="113">
        <v>45.0</v>
      </c>
      <c r="L265" s="106" t="s">
        <v>367</v>
      </c>
      <c r="M265" s="106" t="s">
        <v>366</v>
      </c>
      <c r="N265" s="106" t="s">
        <v>207</v>
      </c>
      <c r="O265" s="106" t="s">
        <v>444</v>
      </c>
      <c r="P265" s="106">
        <v>37.6</v>
      </c>
      <c r="Q265" s="113">
        <v>42.71</v>
      </c>
      <c r="R265" s="106"/>
      <c r="S265" s="113" t="str">
        <f t="shared" si="21"/>
        <v>JackBURGHAM</v>
      </c>
      <c r="T265" s="106">
        <v>29.0</v>
      </c>
      <c r="U265" s="109" t="s">
        <v>283</v>
      </c>
      <c r="V265" s="109" t="s">
        <v>282</v>
      </c>
      <c r="W265" s="109" t="s">
        <v>212</v>
      </c>
      <c r="X265" s="109" t="s">
        <v>457</v>
      </c>
      <c r="Y265" s="109">
        <v>58.3</v>
      </c>
      <c r="Z265" s="121">
        <v>114.94583975592137</v>
      </c>
      <c r="AA265" s="106"/>
      <c r="AB265" s="106"/>
      <c r="AC265" s="106"/>
    </row>
    <row r="266" ht="15.75" customHeight="1">
      <c r="A266" s="113" t="str">
        <f t="shared" si="19"/>
        <v>JudeMACDONALD</v>
      </c>
      <c r="B266" s="113">
        <v>43.0</v>
      </c>
      <c r="C266" s="120" t="s">
        <v>316</v>
      </c>
      <c r="D266" s="120" t="s">
        <v>221</v>
      </c>
      <c r="E266" s="120" t="s">
        <v>223</v>
      </c>
      <c r="G266" s="113">
        <v>30.2</v>
      </c>
      <c r="H266" s="113">
        <v>40.15</v>
      </c>
      <c r="J266" s="113" t="str">
        <f t="shared" si="20"/>
        <v>KeeganISAAC</v>
      </c>
      <c r="K266" s="113">
        <v>46.0</v>
      </c>
      <c r="L266" s="106" t="s">
        <v>405</v>
      </c>
      <c r="M266" s="106" t="s">
        <v>404</v>
      </c>
      <c r="N266" s="106" t="s">
        <v>207</v>
      </c>
      <c r="O266" s="106" t="s">
        <v>444</v>
      </c>
      <c r="P266" s="106">
        <v>37.4</v>
      </c>
      <c r="Q266" s="113">
        <v>40.15</v>
      </c>
      <c r="R266" s="106"/>
      <c r="S266" s="113" t="str">
        <f t="shared" si="21"/>
        <v>OscarMOORE</v>
      </c>
      <c r="T266" s="106">
        <v>30.0</v>
      </c>
      <c r="U266" s="109" t="s">
        <v>318</v>
      </c>
      <c r="V266" s="109" t="s">
        <v>317</v>
      </c>
      <c r="W266" s="109" t="s">
        <v>212</v>
      </c>
      <c r="X266" s="109" t="s">
        <v>479</v>
      </c>
      <c r="Y266" s="109">
        <v>57.0</v>
      </c>
      <c r="Z266" s="121">
        <v>108.0490893705661</v>
      </c>
      <c r="AA266" s="106"/>
      <c r="AB266" s="106"/>
      <c r="AC266" s="106"/>
    </row>
    <row r="267" ht="15.75" customHeight="1">
      <c r="A267" s="113" t="str">
        <f t="shared" si="19"/>
        <v>AmbroseCOLBECK</v>
      </c>
      <c r="B267" s="113">
        <v>44.0</v>
      </c>
      <c r="C267" s="120" t="s">
        <v>353</v>
      </c>
      <c r="D267" s="120" t="s">
        <v>352</v>
      </c>
      <c r="E267" s="120" t="s">
        <v>223</v>
      </c>
      <c r="G267" s="113">
        <v>26.8</v>
      </c>
      <c r="H267" s="113">
        <v>37.74</v>
      </c>
      <c r="J267" s="113" t="str">
        <f t="shared" si="20"/>
        <v>ArmaanASRAR HAGHIGHI</v>
      </c>
      <c r="K267" s="113">
        <v>47.0</v>
      </c>
      <c r="L267" s="106" t="s">
        <v>267</v>
      </c>
      <c r="M267" s="106" t="s">
        <v>266</v>
      </c>
      <c r="N267" s="106" t="s">
        <v>207</v>
      </c>
      <c r="O267" s="106" t="s">
        <v>463</v>
      </c>
      <c r="P267" s="106">
        <v>36.6</v>
      </c>
      <c r="Q267" s="113">
        <v>37.74</v>
      </c>
      <c r="R267" s="106"/>
      <c r="S267" s="113" t="str">
        <f t="shared" si="21"/>
        <v>SimonGUILD</v>
      </c>
      <c r="T267" s="113">
        <v>31.0</v>
      </c>
      <c r="U267" s="106" t="s">
        <v>312</v>
      </c>
      <c r="V267" s="106" t="s">
        <v>311</v>
      </c>
      <c r="W267" s="106" t="s">
        <v>223</v>
      </c>
      <c r="X267" s="106" t="s">
        <v>445</v>
      </c>
      <c r="Y267" s="106">
        <v>56.6</v>
      </c>
      <c r="Z267" s="121">
        <v>101.56614400833213</v>
      </c>
      <c r="AA267" s="106"/>
      <c r="AB267" s="106"/>
      <c r="AC267" s="106"/>
    </row>
    <row r="268" ht="15.75" customHeight="1">
      <c r="A268" s="113" t="str">
        <f t="shared" si="19"/>
        <v>TheodoreFAVREAU</v>
      </c>
      <c r="B268" s="113">
        <v>45.0</v>
      </c>
      <c r="C268" s="120" t="s">
        <v>358</v>
      </c>
      <c r="D268" s="120" t="s">
        <v>357</v>
      </c>
      <c r="E268" s="120" t="s">
        <v>223</v>
      </c>
      <c r="G268" s="113">
        <v>26.2</v>
      </c>
      <c r="H268" s="113">
        <v>35.48</v>
      </c>
      <c r="J268" s="113" t="str">
        <f t="shared" si="20"/>
        <v>BenDRYBOROUGH</v>
      </c>
      <c r="K268" s="113">
        <v>48.0</v>
      </c>
      <c r="L268" s="106" t="s">
        <v>410</v>
      </c>
      <c r="M268" s="106" t="s">
        <v>200</v>
      </c>
      <c r="N268" s="106" t="s">
        <v>223</v>
      </c>
      <c r="O268" s="106" t="s">
        <v>444</v>
      </c>
      <c r="P268" s="106">
        <v>34.6</v>
      </c>
      <c r="Q268" s="113">
        <v>35.48</v>
      </c>
      <c r="R268" s="106"/>
      <c r="S268" s="113" t="str">
        <f t="shared" si="21"/>
        <v>YamatoBUHLER</v>
      </c>
      <c r="T268" s="106">
        <v>32.0</v>
      </c>
      <c r="U268" s="106" t="s">
        <v>289</v>
      </c>
      <c r="V268" s="106" t="s">
        <v>288</v>
      </c>
      <c r="W268" s="106" t="s">
        <v>223</v>
      </c>
      <c r="X268" s="106" t="s">
        <v>457</v>
      </c>
      <c r="Y268" s="106">
        <v>55.6</v>
      </c>
      <c r="Z268" s="121">
        <v>95.47217536783221</v>
      </c>
      <c r="AA268" s="106"/>
      <c r="AB268" s="106"/>
      <c r="AC268" s="106"/>
    </row>
    <row r="269" ht="15.75" customHeight="1">
      <c r="A269" s="113" t="str">
        <f t="shared" si="19"/>
        <v>BrandonVAN SCHALM</v>
      </c>
      <c r="B269" s="113">
        <v>46.0</v>
      </c>
      <c r="C269" s="120" t="s">
        <v>378</v>
      </c>
      <c r="D269" s="120" t="s">
        <v>377</v>
      </c>
      <c r="E269" s="120" t="s">
        <v>207</v>
      </c>
      <c r="G269" s="113">
        <v>26.2</v>
      </c>
      <c r="H269" s="113">
        <v>33.35</v>
      </c>
      <c r="J269" s="113" t="str">
        <f t="shared" si="20"/>
        <v>LiamNICOL</v>
      </c>
      <c r="K269" s="113">
        <v>49.0</v>
      </c>
      <c r="L269" s="106" t="s">
        <v>348</v>
      </c>
      <c r="M269" s="106" t="s">
        <v>347</v>
      </c>
      <c r="N269" s="106" t="s">
        <v>207</v>
      </c>
      <c r="O269" s="106" t="s">
        <v>444</v>
      </c>
      <c r="P269" s="106">
        <v>31.8</v>
      </c>
      <c r="Q269" s="113">
        <v>33.35</v>
      </c>
      <c r="R269" s="106"/>
      <c r="S269" s="113" t="str">
        <f t="shared" si="21"/>
        <v>KalenSTOLL</v>
      </c>
      <c r="T269" s="106">
        <v>33.0</v>
      </c>
      <c r="U269" s="106" t="s">
        <v>260</v>
      </c>
      <c r="V269" s="106" t="s">
        <v>303</v>
      </c>
      <c r="W269" s="106" t="s">
        <v>207</v>
      </c>
      <c r="X269" s="106" t="s">
        <v>479</v>
      </c>
      <c r="Y269" s="106">
        <v>55.6</v>
      </c>
      <c r="Z269" s="121">
        <v>89.74384484576228</v>
      </c>
      <c r="AA269" s="106"/>
      <c r="AB269" s="106"/>
      <c r="AC269" s="106"/>
    </row>
    <row r="270" ht="15.75" customHeight="1">
      <c r="A270" s="113" t="str">
        <f t="shared" si="19"/>
        <v>BooneLETENDRE</v>
      </c>
      <c r="B270" s="113">
        <v>47.0</v>
      </c>
      <c r="C270" s="120" t="s">
        <v>374</v>
      </c>
      <c r="D270" s="120" t="s">
        <v>373</v>
      </c>
      <c r="E270" s="120" t="s">
        <v>223</v>
      </c>
      <c r="G270" s="113">
        <v>25.8</v>
      </c>
      <c r="H270" s="113">
        <v>31.35</v>
      </c>
      <c r="J270" s="113" t="str">
        <f t="shared" si="20"/>
        <v>FisherMACDONALD</v>
      </c>
      <c r="K270" s="113">
        <v>50.0</v>
      </c>
      <c r="L270" s="106" t="s">
        <v>316</v>
      </c>
      <c r="M270" s="106" t="s">
        <v>315</v>
      </c>
      <c r="N270" s="106" t="s">
        <v>207</v>
      </c>
      <c r="O270" s="106" t="s">
        <v>441</v>
      </c>
      <c r="P270" s="106">
        <v>31.2</v>
      </c>
      <c r="Q270" s="113">
        <v>31.35</v>
      </c>
      <c r="R270" s="106"/>
      <c r="S270" s="113" t="str">
        <f t="shared" si="21"/>
        <v>FinianSINGER-LOWRIE</v>
      </c>
      <c r="T270" s="113">
        <v>34.0</v>
      </c>
      <c r="U270" s="106" t="s">
        <v>369</v>
      </c>
      <c r="V270" s="106" t="s">
        <v>368</v>
      </c>
      <c r="W270" s="106" t="s">
        <v>207</v>
      </c>
      <c r="X270" s="106" t="s">
        <v>508</v>
      </c>
      <c r="Y270" s="106">
        <v>55.0</v>
      </c>
      <c r="Z270" s="121">
        <v>84.35921415501655</v>
      </c>
      <c r="AA270" s="106"/>
      <c r="AB270" s="106"/>
      <c r="AC270" s="106"/>
    </row>
    <row r="271" ht="15.75" customHeight="1">
      <c r="A271" s="113" t="str">
        <f t="shared" si="19"/>
        <v>TriggsMARKLE</v>
      </c>
      <c r="B271" s="113">
        <v>48.0</v>
      </c>
      <c r="C271" s="120" t="s">
        <v>417</v>
      </c>
      <c r="D271" s="120" t="s">
        <v>416</v>
      </c>
      <c r="E271" s="120" t="s">
        <v>223</v>
      </c>
      <c r="G271" s="113">
        <v>24.8</v>
      </c>
      <c r="H271" s="113">
        <v>29.46</v>
      </c>
      <c r="J271" s="113" t="str">
        <f t="shared" si="20"/>
        <v>OliverNICKERSON</v>
      </c>
      <c r="K271" s="113">
        <v>51.0</v>
      </c>
      <c r="L271" s="106" t="s">
        <v>408</v>
      </c>
      <c r="M271" s="106" t="s">
        <v>222</v>
      </c>
      <c r="N271" s="106" t="s">
        <v>207</v>
      </c>
      <c r="O271" s="106" t="s">
        <v>444</v>
      </c>
      <c r="P271" s="106">
        <v>29.4</v>
      </c>
      <c r="Q271" s="113">
        <v>29.46</v>
      </c>
      <c r="R271" s="106"/>
      <c r="S271" s="113" t="str">
        <f t="shared" si="21"/>
        <v>KristianKNUDSGAARD</v>
      </c>
      <c r="T271" s="106">
        <v>35.0</v>
      </c>
      <c r="U271" s="109" t="s">
        <v>534</v>
      </c>
      <c r="V271" s="109" t="s">
        <v>259</v>
      </c>
      <c r="W271" s="109" t="s">
        <v>212</v>
      </c>
      <c r="X271" s="109" t="s">
        <v>479</v>
      </c>
      <c r="Y271" s="109">
        <v>53.0</v>
      </c>
      <c r="Z271" s="121">
        <v>79.29766130571555</v>
      </c>
      <c r="AA271" s="106"/>
      <c r="AB271" s="106"/>
      <c r="AC271" s="106"/>
    </row>
    <row r="272" ht="15.75" customHeight="1">
      <c r="A272" s="113" t="str">
        <f t="shared" si="19"/>
        <v>GarrettSTIRLING</v>
      </c>
      <c r="B272" s="113">
        <v>49.0</v>
      </c>
      <c r="C272" s="120" t="s">
        <v>383</v>
      </c>
      <c r="D272" s="120" t="s">
        <v>382</v>
      </c>
      <c r="E272" s="120" t="s">
        <v>207</v>
      </c>
      <c r="G272" s="113">
        <v>24.4</v>
      </c>
      <c r="H272" s="113">
        <v>29.46</v>
      </c>
      <c r="J272" s="113" t="str">
        <f t="shared" si="20"/>
        <v>BrandonVAN SCHALM</v>
      </c>
      <c r="K272" s="113">
        <v>52.0</v>
      </c>
      <c r="L272" s="106" t="s">
        <v>378</v>
      </c>
      <c r="M272" s="106" t="s">
        <v>377</v>
      </c>
      <c r="N272" s="106" t="s">
        <v>207</v>
      </c>
      <c r="O272" s="106" t="s">
        <v>458</v>
      </c>
      <c r="P272" s="106">
        <v>28.6</v>
      </c>
      <c r="Q272" s="113">
        <v>29.46</v>
      </c>
      <c r="R272" s="106"/>
      <c r="S272" s="113" t="str">
        <f t="shared" si="21"/>
        <v>ZeninYOUCK</v>
      </c>
      <c r="T272" s="106">
        <v>36.0</v>
      </c>
      <c r="U272" s="106" t="s">
        <v>376</v>
      </c>
      <c r="V272" s="106" t="s">
        <v>375</v>
      </c>
      <c r="W272" s="106" t="s">
        <v>207</v>
      </c>
      <c r="X272" s="106" t="s">
        <v>508</v>
      </c>
      <c r="Y272" s="106">
        <v>51.6</v>
      </c>
      <c r="Z272" s="121">
        <v>74.53980162737261</v>
      </c>
      <c r="AA272" s="106"/>
      <c r="AB272" s="106"/>
      <c r="AC272" s="106"/>
    </row>
    <row r="273" ht="15.75" customHeight="1">
      <c r="A273" s="113" t="str">
        <f t="shared" si="19"/>
        <v>OllieSMITH</v>
      </c>
      <c r="B273" s="113">
        <v>50.0</v>
      </c>
      <c r="C273" s="120" t="s">
        <v>86</v>
      </c>
      <c r="D273" s="120" t="s">
        <v>339</v>
      </c>
      <c r="E273" s="120" t="s">
        <v>207</v>
      </c>
      <c r="G273" s="113">
        <v>24.0</v>
      </c>
      <c r="H273" s="113">
        <v>27.7</v>
      </c>
      <c r="J273" s="113" t="str">
        <f t="shared" si="20"/>
        <v>OliverHELVOIGT</v>
      </c>
      <c r="K273" s="113">
        <v>53.0</v>
      </c>
      <c r="L273" s="106" t="s">
        <v>110</v>
      </c>
      <c r="M273" s="106" t="s">
        <v>222</v>
      </c>
      <c r="N273" s="106" t="s">
        <v>212</v>
      </c>
      <c r="O273" s="106" t="s">
        <v>452</v>
      </c>
      <c r="P273" s="106">
        <v>24.2</v>
      </c>
      <c r="Q273" s="113">
        <v>27.7</v>
      </c>
      <c r="R273" s="106"/>
      <c r="S273" s="113" t="str">
        <f t="shared" si="21"/>
        <v>BenGOLD</v>
      </c>
      <c r="T273" s="113">
        <v>37.0</v>
      </c>
      <c r="U273" s="106" t="s">
        <v>510</v>
      </c>
      <c r="V273" s="106" t="s">
        <v>200</v>
      </c>
      <c r="W273" s="106" t="s">
        <v>207</v>
      </c>
      <c r="X273" s="106" t="s">
        <v>457</v>
      </c>
      <c r="Y273" s="106">
        <v>51.3</v>
      </c>
      <c r="Z273" s="121">
        <v>70.06741352973026</v>
      </c>
      <c r="AA273" s="106"/>
      <c r="AB273" s="106"/>
      <c r="AC273" s="106"/>
    </row>
    <row r="274" ht="15.75" customHeight="1">
      <c r="A274" s="113" t="str">
        <f t="shared" si="19"/>
        <v>WillJOHNSON</v>
      </c>
      <c r="B274" s="113">
        <v>51.0</v>
      </c>
      <c r="C274" s="120" t="s">
        <v>233</v>
      </c>
      <c r="D274" s="120" t="s">
        <v>343</v>
      </c>
      <c r="E274" s="120" t="s">
        <v>223</v>
      </c>
      <c r="G274" s="113">
        <v>23.4</v>
      </c>
      <c r="H274" s="113">
        <v>26.04</v>
      </c>
      <c r="J274" s="113" t="str">
        <f t="shared" si="20"/>
        <v>HunterWANNAMAKER</v>
      </c>
      <c r="K274" s="113">
        <v>54.0</v>
      </c>
      <c r="L274" s="106" t="s">
        <v>411</v>
      </c>
      <c r="M274" s="106" t="s">
        <v>313</v>
      </c>
      <c r="N274" s="106" t="s">
        <v>223</v>
      </c>
      <c r="O274" s="106" t="s">
        <v>444</v>
      </c>
      <c r="P274" s="106">
        <v>23.0</v>
      </c>
      <c r="Q274" s="113">
        <v>26.04</v>
      </c>
      <c r="R274" s="106"/>
      <c r="S274" s="113" t="str">
        <f t="shared" si="21"/>
        <v>RhettBOUMA</v>
      </c>
      <c r="T274" s="106">
        <v>38.0</v>
      </c>
      <c r="U274" s="106" t="s">
        <v>365</v>
      </c>
      <c r="V274" s="106" t="s">
        <v>364</v>
      </c>
      <c r="W274" s="106" t="s">
        <v>207</v>
      </c>
      <c r="X274" s="106" t="s">
        <v>468</v>
      </c>
      <c r="Y274" s="106">
        <v>49.0</v>
      </c>
      <c r="Z274" s="121">
        <v>65.86336871794644</v>
      </c>
      <c r="AA274" s="106"/>
      <c r="AB274" s="106"/>
      <c r="AC274" s="106"/>
    </row>
    <row r="275" ht="15.75" customHeight="1">
      <c r="A275" s="113" t="str">
        <f t="shared" si="19"/>
        <v>EvanHYDE</v>
      </c>
      <c r="B275" s="113">
        <v>52.0</v>
      </c>
      <c r="C275" s="120" t="s">
        <v>415</v>
      </c>
      <c r="D275" s="120" t="s">
        <v>230</v>
      </c>
      <c r="E275" s="120" t="s">
        <v>207</v>
      </c>
      <c r="G275" s="113">
        <v>21.8</v>
      </c>
      <c r="H275" s="113">
        <v>23.0</v>
      </c>
      <c r="J275" s="113" t="str">
        <f t="shared" si="20"/>
        <v>KalenSTOLL</v>
      </c>
      <c r="K275" s="113">
        <v>55.0</v>
      </c>
      <c r="L275" s="106" t="s">
        <v>260</v>
      </c>
      <c r="M275" s="106" t="s">
        <v>303</v>
      </c>
      <c r="N275" s="106" t="s">
        <v>207</v>
      </c>
      <c r="O275" s="106" t="s">
        <v>441</v>
      </c>
      <c r="P275" s="106">
        <v>20.0</v>
      </c>
      <c r="Q275" s="113">
        <v>23.0</v>
      </c>
      <c r="R275" s="106"/>
      <c r="S275" s="113" t="str">
        <f t="shared" si="21"/>
        <v>OllieSMITH</v>
      </c>
      <c r="T275" s="106">
        <v>39.0</v>
      </c>
      <c r="U275" s="106" t="s">
        <v>86</v>
      </c>
      <c r="V275" s="106" t="s">
        <v>339</v>
      </c>
      <c r="W275" s="106" t="s">
        <v>207</v>
      </c>
      <c r="X275" s="106" t="s">
        <v>479</v>
      </c>
      <c r="Y275" s="106">
        <v>48.3</v>
      </c>
      <c r="Z275" s="121">
        <v>61.911566594869655</v>
      </c>
      <c r="AA275" s="106"/>
      <c r="AB275" s="106"/>
      <c r="AC275" s="106"/>
    </row>
    <row r="276" ht="15.75" customHeight="1">
      <c r="A276" s="113" t="str">
        <f t="shared" si="19"/>
        <v>LeeJORDAN</v>
      </c>
      <c r="B276" s="113">
        <v>53.0</v>
      </c>
      <c r="C276" s="120" t="s">
        <v>334</v>
      </c>
      <c r="D276" s="120" t="s">
        <v>389</v>
      </c>
      <c r="E276" s="120" t="s">
        <v>223</v>
      </c>
      <c r="G276" s="113">
        <v>21.0</v>
      </c>
      <c r="H276" s="113">
        <v>21.62</v>
      </c>
      <c r="J276" s="113" t="str">
        <f t="shared" si="20"/>
        <v>FinleyHAYES</v>
      </c>
      <c r="K276" s="113">
        <v>56.0</v>
      </c>
      <c r="L276" s="106" t="s">
        <v>295</v>
      </c>
      <c r="M276" s="106" t="s">
        <v>388</v>
      </c>
      <c r="N276" s="106" t="s">
        <v>207</v>
      </c>
      <c r="O276" s="106" t="s">
        <v>521</v>
      </c>
      <c r="P276" s="106">
        <v>16.0</v>
      </c>
      <c r="Q276" s="113">
        <v>21.62</v>
      </c>
      <c r="R276" s="106"/>
      <c r="S276" s="113" t="str">
        <f t="shared" si="21"/>
        <v>TysonPOPOVE</v>
      </c>
      <c r="T276" s="113">
        <v>40.0</v>
      </c>
      <c r="U276" s="106" t="s">
        <v>505</v>
      </c>
      <c r="V276" s="106" t="s">
        <v>328</v>
      </c>
      <c r="W276" s="106" t="s">
        <v>223</v>
      </c>
      <c r="X276" s="106" t="s">
        <v>476</v>
      </c>
      <c r="Y276" s="106">
        <v>46.6</v>
      </c>
      <c r="Z276" s="121">
        <v>58.196872599177475</v>
      </c>
      <c r="AA276" s="106"/>
      <c r="AB276" s="106"/>
      <c r="AC276" s="106"/>
    </row>
    <row r="277" ht="15.75" customHeight="1">
      <c r="A277" s="113" t="str">
        <f t="shared" si="19"/>
        <v>ConnorKIMMINS</v>
      </c>
      <c r="B277" s="113">
        <v>54.0</v>
      </c>
      <c r="C277" s="120" t="s">
        <v>387</v>
      </c>
      <c r="D277" s="120" t="s">
        <v>274</v>
      </c>
      <c r="E277" s="120" t="s">
        <v>223</v>
      </c>
      <c r="G277" s="113">
        <v>20.6</v>
      </c>
      <c r="H277" s="113">
        <v>20.33</v>
      </c>
      <c r="J277" s="113" t="str">
        <f t="shared" si="20"/>
        <v>FindleyMARTIN</v>
      </c>
      <c r="K277" s="113">
        <v>57.0</v>
      </c>
      <c r="L277" s="106" t="s">
        <v>298</v>
      </c>
      <c r="M277" s="106" t="s">
        <v>421</v>
      </c>
      <c r="N277" s="106" t="s">
        <v>207</v>
      </c>
      <c r="O277" s="106" t="s">
        <v>444</v>
      </c>
      <c r="P277" s="106">
        <v>15.6</v>
      </c>
      <c r="Q277" s="113">
        <v>20.33</v>
      </c>
      <c r="R277" s="106"/>
      <c r="S277" s="113" t="str">
        <f t="shared" si="21"/>
        <v>AmbroseCOLBECK</v>
      </c>
      <c r="T277" s="106">
        <v>41.0</v>
      </c>
      <c r="U277" s="106" t="s">
        <v>353</v>
      </c>
      <c r="V277" s="106" t="s">
        <v>352</v>
      </c>
      <c r="W277" s="106" t="s">
        <v>223</v>
      </c>
      <c r="X277" s="106" t="s">
        <v>456</v>
      </c>
      <c r="Y277" s="106">
        <v>46.3</v>
      </c>
      <c r="Z277" s="121">
        <v>54.705060243226825</v>
      </c>
      <c r="AA277" s="106"/>
      <c r="AB277" s="106"/>
      <c r="AC277" s="106"/>
    </row>
    <row r="278" ht="15.75" customHeight="1">
      <c r="A278" s="113" t="str">
        <f t="shared" si="19"/>
        <v>ArmaanASRAR HAGHIGHI</v>
      </c>
      <c r="B278" s="113">
        <v>55.0</v>
      </c>
      <c r="C278" s="120" t="s">
        <v>267</v>
      </c>
      <c r="D278" s="120" t="s">
        <v>266</v>
      </c>
      <c r="E278" s="120" t="s">
        <v>207</v>
      </c>
      <c r="G278" s="113">
        <v>8.2</v>
      </c>
      <c r="H278" s="113">
        <v>19.11</v>
      </c>
      <c r="J278" s="113" t="str">
        <f t="shared" si="20"/>
        <v>JacksonATKINSON</v>
      </c>
      <c r="K278" s="113">
        <v>58.0</v>
      </c>
      <c r="L278" s="106" t="s">
        <v>533</v>
      </c>
      <c r="M278" s="106" t="s">
        <v>255</v>
      </c>
      <c r="N278" s="106" t="s">
        <v>223</v>
      </c>
      <c r="O278" s="106" t="s">
        <v>441</v>
      </c>
      <c r="P278" s="106">
        <v>14.4</v>
      </c>
      <c r="Q278" s="113">
        <v>19.11</v>
      </c>
      <c r="R278" s="106"/>
      <c r="S278" s="113" t="str">
        <f t="shared" si="21"/>
        <v>HunterLARSON</v>
      </c>
      <c r="T278" s="106">
        <v>42.0</v>
      </c>
      <c r="U278" s="106" t="s">
        <v>314</v>
      </c>
      <c r="V278" s="106" t="s">
        <v>313</v>
      </c>
      <c r="W278" s="106" t="s">
        <v>223</v>
      </c>
      <c r="X278" s="106" t="s">
        <v>460</v>
      </c>
      <c r="Y278" s="106">
        <v>45.6</v>
      </c>
      <c r="Z278" s="121">
        <v>51.422756628633216</v>
      </c>
      <c r="AA278" s="106"/>
      <c r="AB278" s="106"/>
      <c r="AC278" s="106"/>
    </row>
    <row r="279" ht="15.75" customHeight="1">
      <c r="A279" s="113" t="str">
        <f t="shared" si="19"/>
        <v>KylarANDREWS</v>
      </c>
      <c r="B279" s="113">
        <v>56.0</v>
      </c>
      <c r="C279" s="120" t="s">
        <v>338</v>
      </c>
      <c r="D279" s="120" t="s">
        <v>337</v>
      </c>
      <c r="E279" s="120" t="s">
        <v>207</v>
      </c>
      <c r="G279" s="113">
        <v>4.8</v>
      </c>
      <c r="H279" s="113">
        <v>17.96</v>
      </c>
      <c r="J279" s="113" t="str">
        <f t="shared" si="20"/>
        <v>RyderBARTLETT</v>
      </c>
      <c r="K279" s="113">
        <v>59.0</v>
      </c>
      <c r="L279" s="106" t="s">
        <v>535</v>
      </c>
      <c r="M279" s="106" t="s">
        <v>228</v>
      </c>
      <c r="N279" s="106" t="s">
        <v>212</v>
      </c>
      <c r="O279" s="106" t="s">
        <v>463</v>
      </c>
      <c r="P279" s="106">
        <v>12.8</v>
      </c>
      <c r="Q279" s="113">
        <v>17.96</v>
      </c>
      <c r="R279" s="106"/>
      <c r="S279" s="113" t="str">
        <f t="shared" si="21"/>
        <v>JoshuaGUILD</v>
      </c>
      <c r="T279" s="113">
        <v>43.0</v>
      </c>
      <c r="U279" s="106" t="s">
        <v>312</v>
      </c>
      <c r="V279" s="106" t="s">
        <v>321</v>
      </c>
      <c r="W279" s="106" t="s">
        <v>223</v>
      </c>
      <c r="X279" s="106" t="s">
        <v>445</v>
      </c>
      <c r="Y279" s="106">
        <v>45.6</v>
      </c>
      <c r="Z279" s="121">
        <v>48.33739123091522</v>
      </c>
      <c r="AA279" s="106"/>
      <c r="AB279" s="106"/>
      <c r="AC279" s="106"/>
    </row>
    <row r="280" ht="15.75" customHeight="1">
      <c r="A280" s="113" t="str">
        <f t="shared" si="19"/>
        <v>OliverHELVOIGT</v>
      </c>
      <c r="B280" s="113">
        <v>57.0</v>
      </c>
      <c r="C280" s="120" t="s">
        <v>110</v>
      </c>
      <c r="D280" s="120" t="s">
        <v>222</v>
      </c>
      <c r="E280" s="120" t="s">
        <v>212</v>
      </c>
      <c r="G280" s="113">
        <v>4.0</v>
      </c>
      <c r="H280" s="113">
        <v>16.88</v>
      </c>
      <c r="J280" s="113" t="str">
        <f t="shared" si="20"/>
        <v>LukeMILLER</v>
      </c>
      <c r="K280" s="113">
        <v>60.0</v>
      </c>
      <c r="L280" s="106" t="s">
        <v>346</v>
      </c>
      <c r="M280" s="106" t="s">
        <v>239</v>
      </c>
      <c r="N280" s="106" t="s">
        <v>212</v>
      </c>
      <c r="O280" s="106" t="s">
        <v>463</v>
      </c>
      <c r="P280" s="106">
        <v>11.2</v>
      </c>
      <c r="Q280" s="124">
        <v>16.883275955353938</v>
      </c>
      <c r="R280" s="106"/>
      <c r="S280" s="113" t="str">
        <f t="shared" si="21"/>
        <v>NelsonBEYRIESMITH</v>
      </c>
      <c r="T280" s="106">
        <v>44.0</v>
      </c>
      <c r="U280" s="106" t="s">
        <v>350</v>
      </c>
      <c r="V280" s="106" t="s">
        <v>349</v>
      </c>
      <c r="W280" s="106" t="s">
        <v>223</v>
      </c>
      <c r="X280" s="106" t="s">
        <v>457</v>
      </c>
      <c r="Y280" s="106">
        <v>45.3</v>
      </c>
      <c r="Z280" s="121">
        <v>45.43714775706031</v>
      </c>
      <c r="AA280" s="106"/>
      <c r="AB280" s="106"/>
      <c r="AC280" s="106"/>
    </row>
    <row r="281" ht="15.75" customHeight="1">
      <c r="A281" s="113" t="str">
        <f t="shared" si="19"/>
        <v>RhettBOUMA</v>
      </c>
      <c r="B281" s="113">
        <v>58.0</v>
      </c>
      <c r="C281" s="120" t="s">
        <v>365</v>
      </c>
      <c r="D281" s="120" t="s">
        <v>364</v>
      </c>
      <c r="E281" s="120" t="s">
        <v>207</v>
      </c>
      <c r="G281" s="113"/>
      <c r="H281" s="113"/>
      <c r="J281" s="113" t="str">
        <f t="shared" si="20"/>
        <v>KristianKNUDSGAARD</v>
      </c>
      <c r="K281" s="113">
        <v>61.0</v>
      </c>
      <c r="L281" s="106" t="s">
        <v>534</v>
      </c>
      <c r="M281" s="106" t="s">
        <v>259</v>
      </c>
      <c r="N281" s="106" t="s">
        <v>212</v>
      </c>
      <c r="O281" s="106" t="s">
        <v>441</v>
      </c>
      <c r="P281" s="106">
        <v>10.2</v>
      </c>
      <c r="Q281" s="124">
        <v>15.870279398032702</v>
      </c>
      <c r="R281" s="106"/>
      <c r="S281" s="113" t="str">
        <f t="shared" si="21"/>
        <v>LoganBOWN</v>
      </c>
      <c r="T281" s="106">
        <v>45.0</v>
      </c>
      <c r="U281" s="106" t="s">
        <v>499</v>
      </c>
      <c r="V281" s="106" t="s">
        <v>371</v>
      </c>
      <c r="W281" s="106" t="s">
        <v>223</v>
      </c>
      <c r="X281" s="106" t="s">
        <v>479</v>
      </c>
      <c r="Y281" s="106">
        <v>45.3</v>
      </c>
      <c r="Z281" s="121">
        <v>42.71091889163669</v>
      </c>
      <c r="AA281" s="106"/>
      <c r="AB281" s="106"/>
      <c r="AC281" s="106"/>
    </row>
    <row r="282" ht="15.75" customHeight="1">
      <c r="A282" s="113" t="str">
        <f t="shared" si="19"/>
        <v>QuinnUNGER</v>
      </c>
      <c r="B282" s="113">
        <v>59.0</v>
      </c>
      <c r="C282" s="120" t="s">
        <v>435</v>
      </c>
      <c r="D282" s="120" t="s">
        <v>434</v>
      </c>
      <c r="E282" s="120" t="s">
        <v>207</v>
      </c>
      <c r="G282" s="113"/>
      <c r="H282" s="113"/>
      <c r="J282" s="113" t="str">
        <f t="shared" si="20"/>
        <v>CalebJOHNSON</v>
      </c>
      <c r="K282" s="113">
        <v>62.0</v>
      </c>
      <c r="L282" s="106" t="s">
        <v>233</v>
      </c>
      <c r="M282" s="106" t="s">
        <v>232</v>
      </c>
      <c r="N282" s="106" t="s">
        <v>212</v>
      </c>
      <c r="O282" s="106" t="s">
        <v>445</v>
      </c>
      <c r="P282" s="106">
        <v>8.6</v>
      </c>
      <c r="Q282" s="124">
        <v>14.91806263415074</v>
      </c>
      <c r="R282" s="106"/>
      <c r="S282" s="113" t="str">
        <f t="shared" si="21"/>
        <v>MicgillPARCHER</v>
      </c>
      <c r="T282" s="113">
        <v>46.0</v>
      </c>
      <c r="U282" s="109" t="s">
        <v>396</v>
      </c>
      <c r="V282" s="109" t="s">
        <v>395</v>
      </c>
      <c r="W282" s="109" t="s">
        <v>212</v>
      </c>
      <c r="X282" s="109" t="s">
        <v>457</v>
      </c>
      <c r="Y282" s="109">
        <v>45.3</v>
      </c>
      <c r="Z282" s="121">
        <v>40.148263758138484</v>
      </c>
      <c r="AA282" s="106"/>
      <c r="AB282" s="106"/>
      <c r="AC282" s="106"/>
    </row>
    <row r="283" ht="15.75" customHeight="1">
      <c r="A283" s="113" t="str">
        <f t="shared" si="19"/>
        <v>FinianSINGER-LOWRIE</v>
      </c>
      <c r="B283" s="113">
        <v>60.0</v>
      </c>
      <c r="C283" s="120" t="s">
        <v>369</v>
      </c>
      <c r="D283" s="120" t="s">
        <v>368</v>
      </c>
      <c r="E283" s="120" t="s">
        <v>207</v>
      </c>
      <c r="G283" s="113"/>
      <c r="H283" s="113"/>
      <c r="J283" s="113" t="str">
        <f t="shared" si="20"/>
        <v>LeoLONGSTREET</v>
      </c>
      <c r="K283" s="106">
        <v>63.0</v>
      </c>
      <c r="L283" s="106" t="s">
        <v>305</v>
      </c>
      <c r="M283" s="106" t="s">
        <v>304</v>
      </c>
      <c r="N283" s="106" t="s">
        <v>207</v>
      </c>
      <c r="O283" s="106" t="s">
        <v>458</v>
      </c>
      <c r="P283" s="106" t="s">
        <v>506</v>
      </c>
      <c r="Q283" s="124">
        <v>0.0</v>
      </c>
      <c r="R283" s="106"/>
      <c r="S283" s="113" t="str">
        <f t="shared" si="21"/>
        <v>JudeMACDONALD</v>
      </c>
      <c r="T283" s="106">
        <v>47.0</v>
      </c>
      <c r="U283" s="106" t="s">
        <v>316</v>
      </c>
      <c r="V283" s="106" t="s">
        <v>221</v>
      </c>
      <c r="W283" s="106" t="s">
        <v>223</v>
      </c>
      <c r="X283" s="106" t="s">
        <v>453</v>
      </c>
      <c r="Y283" s="106">
        <v>44.0</v>
      </c>
      <c r="Z283" s="121">
        <v>37.739367932650175</v>
      </c>
      <c r="AA283" s="106"/>
      <c r="AB283" s="106"/>
      <c r="AC283" s="106"/>
    </row>
    <row r="284" ht="15.75" customHeight="1">
      <c r="A284" s="113" t="str">
        <f t="shared" si="19"/>
        <v>SaxonBERRY</v>
      </c>
      <c r="B284" s="113">
        <v>61.0</v>
      </c>
      <c r="C284" s="120" t="s">
        <v>503</v>
      </c>
      <c r="D284" s="120" t="s">
        <v>250</v>
      </c>
      <c r="E284" s="120" t="s">
        <v>207</v>
      </c>
      <c r="G284" s="113"/>
      <c r="H284" s="113"/>
      <c r="J284" s="113" t="str">
        <f t="shared" si="20"/>
        <v>SaxonBERRY</v>
      </c>
      <c r="K284" s="106">
        <v>63.0</v>
      </c>
      <c r="L284" s="106" t="s">
        <v>503</v>
      </c>
      <c r="M284" s="106" t="s">
        <v>250</v>
      </c>
      <c r="N284" s="106" t="s">
        <v>207</v>
      </c>
      <c r="O284" s="106" t="s">
        <v>463</v>
      </c>
      <c r="P284" s="106" t="s">
        <v>506</v>
      </c>
      <c r="Q284" s="106">
        <v>0.0</v>
      </c>
      <c r="R284" s="106"/>
      <c r="S284" s="113" t="str">
        <f t="shared" si="21"/>
        <v>LeeJORDAN</v>
      </c>
      <c r="T284" s="106">
        <v>48.0</v>
      </c>
      <c r="U284" s="106" t="s">
        <v>334</v>
      </c>
      <c r="V284" s="106" t="s">
        <v>389</v>
      </c>
      <c r="W284" s="106" t="s">
        <v>223</v>
      </c>
      <c r="X284" s="106" t="s">
        <v>476</v>
      </c>
      <c r="Y284" s="106">
        <v>42.6</v>
      </c>
      <c r="Z284" s="121">
        <v>35.47500585669116</v>
      </c>
      <c r="AA284" s="106"/>
      <c r="AB284" s="106"/>
      <c r="AC284" s="106"/>
    </row>
    <row r="285" ht="15.75" customHeight="1">
      <c r="A285" s="113" t="str">
        <f t="shared" si="19"/>
        <v>GriffinPATERSON</v>
      </c>
      <c r="B285" s="113">
        <v>62.0</v>
      </c>
      <c r="C285" s="120" t="s">
        <v>486</v>
      </c>
      <c r="D285" s="120" t="s">
        <v>263</v>
      </c>
      <c r="E285" s="120" t="s">
        <v>207</v>
      </c>
      <c r="G285" s="113"/>
      <c r="H285" s="113"/>
      <c r="J285" s="113" t="str">
        <f t="shared" si="20"/>
        <v>MicgillPARCHER</v>
      </c>
      <c r="K285" s="106">
        <v>63.0</v>
      </c>
      <c r="L285" s="106" t="s">
        <v>396</v>
      </c>
      <c r="M285" s="106" t="s">
        <v>395</v>
      </c>
      <c r="N285" s="106" t="s">
        <v>212</v>
      </c>
      <c r="O285" s="106" t="s">
        <v>463</v>
      </c>
      <c r="P285" s="106" t="s">
        <v>506</v>
      </c>
      <c r="Q285" s="106">
        <v>0.0</v>
      </c>
      <c r="R285" s="106"/>
      <c r="S285" s="113" t="str">
        <f t="shared" si="21"/>
        <v>MaguireROSS-SHANKO</v>
      </c>
      <c r="T285" s="113">
        <v>49.0</v>
      </c>
      <c r="U285" s="106" t="s">
        <v>407</v>
      </c>
      <c r="V285" s="106" t="s">
        <v>406</v>
      </c>
      <c r="W285" s="106" t="s">
        <v>223</v>
      </c>
      <c r="X285" s="106" t="s">
        <v>479</v>
      </c>
      <c r="Y285" s="106">
        <v>42.3</v>
      </c>
      <c r="Z285" s="121">
        <v>33.34650550528969</v>
      </c>
      <c r="AA285" s="106"/>
      <c r="AB285" s="106"/>
      <c r="AC285" s="106"/>
    </row>
    <row r="286" ht="15.75" customHeight="1">
      <c r="A286" s="113" t="str">
        <f t="shared" si="19"/>
        <v>ZeninYOUCK</v>
      </c>
      <c r="B286" s="113">
        <v>63.0</v>
      </c>
      <c r="C286" s="120" t="s">
        <v>376</v>
      </c>
      <c r="D286" s="120" t="s">
        <v>375</v>
      </c>
      <c r="E286" s="120" t="s">
        <v>207</v>
      </c>
      <c r="G286" s="113"/>
      <c r="H286" s="113"/>
      <c r="J286" s="113" t="str">
        <f t="shared" si="20"/>
        <v>AlecJOHNSON</v>
      </c>
      <c r="K286" s="106">
        <v>63.0</v>
      </c>
      <c r="L286" s="106" t="s">
        <v>233</v>
      </c>
      <c r="M286" s="106" t="s">
        <v>296</v>
      </c>
      <c r="N286" s="106" t="s">
        <v>207</v>
      </c>
      <c r="O286" s="106" t="s">
        <v>452</v>
      </c>
      <c r="P286" s="106" t="s">
        <v>506</v>
      </c>
      <c r="Q286" s="106">
        <v>0.0</v>
      </c>
      <c r="R286" s="106"/>
      <c r="S286" s="113" t="str">
        <f t="shared" si="21"/>
        <v>MasonDE MOISSAC</v>
      </c>
      <c r="T286" s="106">
        <v>50.0</v>
      </c>
      <c r="U286" s="106" t="s">
        <v>502</v>
      </c>
      <c r="V286" s="106" t="s">
        <v>402</v>
      </c>
      <c r="W286" s="106" t="s">
        <v>223</v>
      </c>
      <c r="X286" s="106" t="s">
        <v>476</v>
      </c>
      <c r="Y286" s="106">
        <v>42.3</v>
      </c>
      <c r="Z286" s="121">
        <v>31.34571517497231</v>
      </c>
      <c r="AA286" s="106"/>
      <c r="AB286" s="106"/>
      <c r="AC286" s="106"/>
    </row>
    <row r="287" ht="15.75" customHeight="1">
      <c r="A287" s="122"/>
      <c r="B287" s="122"/>
      <c r="C287" s="123"/>
      <c r="D287" s="123"/>
      <c r="E287" s="123"/>
      <c r="G287" s="126"/>
      <c r="H287" s="122">
        <f>sum(H221:H286)</f>
        <v>10573.85</v>
      </c>
      <c r="J287" s="113" t="str">
        <f t="shared" si="20"/>
        <v>EverettBROWN</v>
      </c>
      <c r="K287" s="106">
        <v>63.0</v>
      </c>
      <c r="L287" s="109" t="s">
        <v>68</v>
      </c>
      <c r="M287" s="109" t="s">
        <v>272</v>
      </c>
      <c r="N287" s="109" t="s">
        <v>207</v>
      </c>
      <c r="O287" s="109" t="s">
        <v>445</v>
      </c>
      <c r="P287" s="109" t="s">
        <v>506</v>
      </c>
      <c r="Q287" s="106">
        <v>0.0</v>
      </c>
      <c r="R287" s="109"/>
      <c r="S287" s="113" t="str">
        <f t="shared" si="21"/>
        <v>KylarANDREWS</v>
      </c>
      <c r="T287" s="106">
        <v>51.0</v>
      </c>
      <c r="U287" s="106" t="s">
        <v>338</v>
      </c>
      <c r="V287" s="106" t="s">
        <v>337</v>
      </c>
      <c r="W287" s="106" t="s">
        <v>207</v>
      </c>
      <c r="X287" s="106" t="s">
        <v>460</v>
      </c>
      <c r="Y287" s="106">
        <v>41.0</v>
      </c>
      <c r="Z287" s="114">
        <v>29.46497226447397</v>
      </c>
      <c r="AA287" s="109"/>
      <c r="AB287" s="109"/>
      <c r="AC287" s="109"/>
    </row>
    <row r="288" ht="15.75" customHeight="1">
      <c r="A288" s="109"/>
      <c r="B288" s="109"/>
      <c r="C288" s="109"/>
      <c r="D288" s="109"/>
      <c r="E288" s="109"/>
      <c r="G288" s="109"/>
      <c r="H288" s="109"/>
      <c r="J288" s="113" t="str">
        <f t="shared" si="20"/>
        <v>JacksonKENDELL</v>
      </c>
      <c r="K288" s="106">
        <v>63.0</v>
      </c>
      <c r="L288" s="109" t="s">
        <v>330</v>
      </c>
      <c r="M288" s="109" t="s">
        <v>255</v>
      </c>
      <c r="N288" s="109" t="s">
        <v>223</v>
      </c>
      <c r="O288" s="109" t="s">
        <v>458</v>
      </c>
      <c r="P288" s="109" t="s">
        <v>506</v>
      </c>
      <c r="Q288" s="106">
        <v>0.0</v>
      </c>
      <c r="R288" s="109"/>
      <c r="S288" s="113" t="str">
        <f t="shared" si="21"/>
        <v>SpencerJORDAN</v>
      </c>
      <c r="T288" s="113">
        <v>52.0</v>
      </c>
      <c r="U288" s="106" t="s">
        <v>334</v>
      </c>
      <c r="V288" s="106" t="s">
        <v>333</v>
      </c>
      <c r="W288" s="106" t="s">
        <v>207</v>
      </c>
      <c r="X288" s="106" t="s">
        <v>476</v>
      </c>
      <c r="Y288" s="106">
        <v>40.6</v>
      </c>
      <c r="Z288" s="114">
        <v>27.697073928605533</v>
      </c>
      <c r="AA288" s="109"/>
      <c r="AB288" s="109"/>
      <c r="AC288" s="109"/>
    </row>
    <row r="289" ht="15.75" customHeight="1">
      <c r="A289" s="109"/>
      <c r="B289" s="109"/>
      <c r="C289" s="109"/>
      <c r="D289" s="109"/>
      <c r="E289" s="109"/>
      <c r="G289" s="109"/>
      <c r="H289" s="109"/>
      <c r="J289" s="113" t="str">
        <f t="shared" si="20"/>
        <v>OwenCOOPER</v>
      </c>
      <c r="K289" s="106">
        <v>63.0</v>
      </c>
      <c r="L289" s="109" t="s">
        <v>293</v>
      </c>
      <c r="M289" s="109" t="s">
        <v>292</v>
      </c>
      <c r="N289" s="109" t="s">
        <v>207</v>
      </c>
      <c r="O289" s="109" t="s">
        <v>452</v>
      </c>
      <c r="P289" s="109" t="s">
        <v>506</v>
      </c>
      <c r="Q289" s="106">
        <v>0.0</v>
      </c>
      <c r="R289" s="109"/>
      <c r="S289" s="113" t="str">
        <f t="shared" si="21"/>
        <v>PeytonHENRY</v>
      </c>
      <c r="T289" s="106">
        <v>53.0</v>
      </c>
      <c r="U289" s="106" t="s">
        <v>500</v>
      </c>
      <c r="V289" s="106" t="s">
        <v>397</v>
      </c>
      <c r="W289" s="106" t="s">
        <v>207</v>
      </c>
      <c r="X289" s="106" t="s">
        <v>468</v>
      </c>
      <c r="Y289" s="106">
        <v>38.0</v>
      </c>
      <c r="Z289" s="114">
        <v>26.0352494928892</v>
      </c>
      <c r="AA289" s="109"/>
      <c r="AB289" s="109"/>
      <c r="AC289" s="109"/>
    </row>
    <row r="290" ht="15.75" customHeight="1">
      <c r="A290" s="109"/>
      <c r="B290" s="109"/>
      <c r="C290" s="109"/>
      <c r="D290" s="109"/>
      <c r="E290" s="109"/>
      <c r="G290" s="109"/>
      <c r="H290" s="109"/>
      <c r="J290" s="113" t="str">
        <f t="shared" si="20"/>
        <v>QuinnUNGER</v>
      </c>
      <c r="K290" s="106">
        <v>63.0</v>
      </c>
      <c r="L290" s="109" t="s">
        <v>435</v>
      </c>
      <c r="M290" s="109" t="s">
        <v>434</v>
      </c>
      <c r="N290" s="109" t="s">
        <v>207</v>
      </c>
      <c r="O290" s="109" t="s">
        <v>452</v>
      </c>
      <c r="P290" s="109" t="s">
        <v>506</v>
      </c>
      <c r="Q290" s="106">
        <v>0.0</v>
      </c>
      <c r="R290" s="109"/>
      <c r="S290" s="113" t="str">
        <f t="shared" si="21"/>
        <v>IsaacFRIESEN</v>
      </c>
      <c r="T290" s="106">
        <v>54.0</v>
      </c>
      <c r="U290" s="109" t="s">
        <v>356</v>
      </c>
      <c r="V290" s="109" t="s">
        <v>363</v>
      </c>
      <c r="W290" s="109" t="s">
        <v>207</v>
      </c>
      <c r="X290" s="109" t="s">
        <v>457</v>
      </c>
      <c r="Y290" s="109">
        <v>36.6</v>
      </c>
      <c r="Z290" s="114">
        <v>24.47313452331585</v>
      </c>
      <c r="AA290" s="109"/>
      <c r="AB290" s="109"/>
      <c r="AC290" s="109"/>
    </row>
    <row r="291" ht="15.75" customHeight="1">
      <c r="A291" s="109"/>
      <c r="B291" s="109"/>
      <c r="C291" s="109"/>
      <c r="D291" s="109"/>
      <c r="E291" s="109"/>
      <c r="G291" s="109"/>
      <c r="H291" s="109"/>
      <c r="J291" s="113" t="str">
        <f t="shared" si="20"/>
        <v>AlexanderLUCA</v>
      </c>
      <c r="K291" s="106">
        <v>63.0</v>
      </c>
      <c r="L291" s="109" t="s">
        <v>483</v>
      </c>
      <c r="M291" s="109" t="s">
        <v>412</v>
      </c>
      <c r="N291" s="109" t="s">
        <v>196</v>
      </c>
      <c r="O291" s="109" t="s">
        <v>458</v>
      </c>
      <c r="P291" s="109" t="s">
        <v>506</v>
      </c>
      <c r="Q291" s="106">
        <v>0.0</v>
      </c>
      <c r="R291" s="109"/>
      <c r="S291" s="113" t="str">
        <f t="shared" si="21"/>
        <v>OliverHELVOIGT</v>
      </c>
      <c r="T291" s="113">
        <v>55.0</v>
      </c>
      <c r="U291" s="109" t="s">
        <v>110</v>
      </c>
      <c r="V291" s="109" t="s">
        <v>222</v>
      </c>
      <c r="W291" s="109" t="s">
        <v>212</v>
      </c>
      <c r="X291" s="109" t="s">
        <v>453</v>
      </c>
      <c r="Y291" s="109">
        <v>31.3</v>
      </c>
      <c r="Z291" s="114">
        <v>23.004746451916898</v>
      </c>
      <c r="AA291" s="109"/>
      <c r="AB291" s="109"/>
      <c r="AC291" s="109"/>
    </row>
    <row r="292" ht="15.75" customHeight="1">
      <c r="A292" s="109"/>
      <c r="B292" s="109"/>
      <c r="C292" s="109"/>
      <c r="D292" s="109"/>
      <c r="E292" s="109"/>
      <c r="G292" s="109"/>
      <c r="H292" s="109"/>
      <c r="J292" s="113" t="str">
        <f t="shared" si="20"/>
        <v>GradenPARSONS</v>
      </c>
      <c r="K292" s="106">
        <v>63.0</v>
      </c>
      <c r="L292" s="109" t="s">
        <v>481</v>
      </c>
      <c r="M292" s="109" t="s">
        <v>482</v>
      </c>
      <c r="N292" s="109" t="s">
        <v>212</v>
      </c>
      <c r="O292" s="109" t="s">
        <v>458</v>
      </c>
      <c r="P292" s="109" t="s">
        <v>506</v>
      </c>
      <c r="Q292" s="106">
        <v>0.0</v>
      </c>
      <c r="R292" s="109"/>
      <c r="S292" s="113" t="str">
        <f t="shared" si="21"/>
        <v>TyREICHERT</v>
      </c>
      <c r="T292" s="106">
        <v>56.0</v>
      </c>
      <c r="U292" s="106" t="s">
        <v>336</v>
      </c>
      <c r="V292" s="106" t="s">
        <v>335</v>
      </c>
      <c r="W292" s="106" t="s">
        <v>223</v>
      </c>
      <c r="X292" s="106" t="s">
        <v>457</v>
      </c>
      <c r="Y292" s="106">
        <v>30.6</v>
      </c>
      <c r="Z292" s="114">
        <v>21.624461664801885</v>
      </c>
      <c r="AA292" s="109"/>
      <c r="AB292" s="109"/>
      <c r="AC292" s="109"/>
    </row>
    <row r="293" ht="15.75" customHeight="1">
      <c r="A293" s="109"/>
      <c r="B293" s="109"/>
      <c r="C293" s="109"/>
      <c r="D293" s="109"/>
      <c r="E293" s="109"/>
      <c r="G293" s="109"/>
      <c r="H293" s="109"/>
      <c r="J293" s="113" t="str">
        <f t="shared" si="20"/>
        <v>JudeMACDONALD</v>
      </c>
      <c r="K293" s="106">
        <v>63.0</v>
      </c>
      <c r="L293" s="109" t="s">
        <v>316</v>
      </c>
      <c r="M293" s="109" t="s">
        <v>221</v>
      </c>
      <c r="N293" s="109" t="s">
        <v>223</v>
      </c>
      <c r="O293" s="109" t="s">
        <v>452</v>
      </c>
      <c r="P293" s="109" t="s">
        <v>506</v>
      </c>
      <c r="Q293" s="106">
        <v>0.0</v>
      </c>
      <c r="R293" s="109"/>
      <c r="S293" s="113" t="str">
        <f t="shared" si="21"/>
        <v>EvanBOYD</v>
      </c>
      <c r="T293" s="106">
        <v>57.0</v>
      </c>
      <c r="U293" s="109" t="s">
        <v>284</v>
      </c>
      <c r="V293" s="109" t="s">
        <v>230</v>
      </c>
      <c r="W293" s="109" t="s">
        <v>212</v>
      </c>
      <c r="X293" s="109" t="s">
        <v>457</v>
      </c>
      <c r="Y293" s="109">
        <v>29.6</v>
      </c>
      <c r="Z293" s="114">
        <v>20.326993964913772</v>
      </c>
      <c r="AA293" s="109"/>
      <c r="AB293" s="109"/>
      <c r="AC293" s="109"/>
    </row>
    <row r="294" ht="15.75" customHeight="1">
      <c r="A294" s="109"/>
      <c r="B294" s="109"/>
      <c r="C294" s="109"/>
      <c r="D294" s="109"/>
      <c r="E294" s="109"/>
      <c r="G294" s="109"/>
      <c r="H294" s="109"/>
      <c r="K294" s="109"/>
      <c r="L294" s="109"/>
      <c r="M294" s="109"/>
      <c r="N294" s="109"/>
      <c r="O294" s="109"/>
      <c r="P294" s="109"/>
      <c r="Q294" s="109"/>
      <c r="R294" s="109"/>
      <c r="S294" s="113" t="str">
        <f t="shared" si="21"/>
        <v>RyderBARTLETT</v>
      </c>
      <c r="T294" s="106">
        <v>59.0</v>
      </c>
      <c r="U294" s="109" t="s">
        <v>535</v>
      </c>
      <c r="V294" s="109" t="s">
        <v>228</v>
      </c>
      <c r="W294" s="109" t="s">
        <v>212</v>
      </c>
      <c r="X294" s="109" t="s">
        <v>457</v>
      </c>
      <c r="Y294" s="109">
        <v>19.0</v>
      </c>
      <c r="Z294" s="114">
        <v>19.107374327018945</v>
      </c>
      <c r="AA294" s="109"/>
      <c r="AB294" s="109"/>
      <c r="AC294" s="109"/>
    </row>
    <row r="295" ht="15.75" customHeight="1">
      <c r="A295" s="109"/>
      <c r="B295" s="109"/>
      <c r="C295" s="109"/>
      <c r="D295" s="109"/>
      <c r="E295" s="109"/>
      <c r="G295" s="109"/>
      <c r="H295" s="109"/>
      <c r="K295" s="109"/>
      <c r="L295" s="109"/>
      <c r="M295" s="109"/>
      <c r="N295" s="109"/>
      <c r="O295" s="109"/>
      <c r="P295" s="109"/>
      <c r="Q295" s="109"/>
      <c r="R295" s="109"/>
      <c r="S295" s="113" t="str">
        <f t="shared" si="21"/>
        <v>TylerSWAIN</v>
      </c>
      <c r="T295" s="106">
        <v>60.0</v>
      </c>
      <c r="U295" s="106" t="s">
        <v>504</v>
      </c>
      <c r="V295" s="106" t="s">
        <v>359</v>
      </c>
      <c r="W295" s="106" t="s">
        <v>223</v>
      </c>
      <c r="X295" s="106" t="s">
        <v>457</v>
      </c>
      <c r="Y295" s="106">
        <v>14.0</v>
      </c>
      <c r="Z295" s="114">
        <v>17.960931867397807</v>
      </c>
      <c r="AA295" s="109"/>
      <c r="AB295" s="109"/>
      <c r="AC295" s="109"/>
    </row>
    <row r="296" ht="15.75" customHeight="1">
      <c r="A296" s="109"/>
      <c r="B296" s="109"/>
      <c r="C296" s="109"/>
      <c r="D296" s="109"/>
      <c r="E296" s="109"/>
      <c r="G296" s="109"/>
      <c r="H296" s="109"/>
      <c r="K296" s="109"/>
      <c r="L296" s="109"/>
      <c r="M296" s="109"/>
      <c r="N296" s="109"/>
      <c r="O296" s="109"/>
      <c r="P296" s="109"/>
      <c r="Q296" s="109"/>
      <c r="R296" s="109"/>
      <c r="S296" s="113" t="str">
        <f t="shared" si="21"/>
        <v>PatrickWHITTINGTON</v>
      </c>
      <c r="T296" s="113">
        <v>61.0</v>
      </c>
      <c r="U296" s="106" t="s">
        <v>271</v>
      </c>
      <c r="V296" s="106" t="s">
        <v>418</v>
      </c>
      <c r="W296" s="106" t="s">
        <v>223</v>
      </c>
      <c r="X296" s="106" t="s">
        <v>460</v>
      </c>
      <c r="Y296" s="106">
        <v>12.0</v>
      </c>
      <c r="Z296" s="114">
        <v>16.883275955353938</v>
      </c>
      <c r="AA296" s="109"/>
      <c r="AB296" s="109"/>
      <c r="AC296" s="109"/>
    </row>
    <row r="297" ht="15.75" customHeight="1">
      <c r="A297" s="109"/>
      <c r="B297" s="109"/>
      <c r="C297" s="109"/>
      <c r="D297" s="109"/>
      <c r="E297" s="109"/>
      <c r="G297" s="109"/>
      <c r="H297" s="109"/>
      <c r="K297" s="109"/>
      <c r="L297" s="109"/>
      <c r="M297" s="109"/>
      <c r="N297" s="109"/>
      <c r="O297" s="109"/>
      <c r="P297" s="109"/>
      <c r="Q297" s="109"/>
      <c r="R297" s="109"/>
      <c r="S297" s="113" t="str">
        <f t="shared" si="21"/>
        <v>JudeCAMPBELL</v>
      </c>
      <c r="T297" s="106">
        <v>62.0</v>
      </c>
      <c r="U297" s="106" t="s">
        <v>478</v>
      </c>
      <c r="V297" s="106" t="s">
        <v>221</v>
      </c>
      <c r="W297" s="106" t="s">
        <v>223</v>
      </c>
      <c r="X297" s="106" t="s">
        <v>479</v>
      </c>
      <c r="Y297" s="106">
        <v>0.0</v>
      </c>
      <c r="Z297" s="114">
        <v>15.870279398032702</v>
      </c>
      <c r="AA297" s="109"/>
      <c r="AB297" s="109"/>
      <c r="AC297" s="109"/>
    </row>
    <row r="298" ht="15.75" customHeight="1">
      <c r="A298" s="109"/>
      <c r="B298" s="109"/>
      <c r="C298" s="109"/>
      <c r="D298" s="109"/>
      <c r="E298" s="109"/>
      <c r="G298" s="109"/>
      <c r="H298" s="109"/>
      <c r="K298" s="109"/>
      <c r="L298" s="109"/>
      <c r="M298" s="109"/>
      <c r="N298" s="109"/>
      <c r="O298" s="109"/>
      <c r="P298" s="109"/>
      <c r="Q298" s="109"/>
      <c r="R298" s="109"/>
      <c r="S298" s="113" t="str">
        <f t="shared" si="21"/>
        <v>SimonKOURLINE</v>
      </c>
      <c r="T298" s="106">
        <v>63.0</v>
      </c>
      <c r="U298" s="109" t="s">
        <v>507</v>
      </c>
      <c r="V298" s="109" t="s">
        <v>311</v>
      </c>
      <c r="W298" s="109" t="s">
        <v>207</v>
      </c>
      <c r="X298" s="109" t="s">
        <v>508</v>
      </c>
      <c r="Y298" s="109">
        <v>0.0</v>
      </c>
      <c r="Z298" s="114">
        <v>14.91806263415074</v>
      </c>
      <c r="AA298" s="109"/>
      <c r="AB298" s="109"/>
      <c r="AC298" s="109"/>
    </row>
    <row r="299" ht="15.75" customHeight="1">
      <c r="A299" s="109"/>
      <c r="B299" s="109"/>
      <c r="C299" s="109"/>
      <c r="D299" s="109"/>
      <c r="E299" s="109"/>
      <c r="G299" s="109"/>
      <c r="H299" s="109"/>
      <c r="K299" s="109"/>
      <c r="L299" s="109"/>
      <c r="M299" s="109"/>
      <c r="N299" s="109"/>
      <c r="O299" s="109"/>
      <c r="P299" s="109"/>
      <c r="Q299" s="109"/>
      <c r="R299" s="109"/>
      <c r="S299" s="113" t="str">
        <f t="shared" si="21"/>
        <v>BoazCHIU</v>
      </c>
      <c r="T299" s="113">
        <v>64.0</v>
      </c>
      <c r="U299" s="109" t="s">
        <v>325</v>
      </c>
      <c r="V299" s="109" t="s">
        <v>324</v>
      </c>
      <c r="W299" s="109" t="s">
        <v>207</v>
      </c>
      <c r="X299" s="109" t="s">
        <v>468</v>
      </c>
      <c r="Y299" s="109">
        <v>0.0</v>
      </c>
      <c r="Z299" s="114">
        <v>14.022978876101696</v>
      </c>
      <c r="AA299" s="109"/>
      <c r="AB299" s="109"/>
      <c r="AC299" s="109"/>
    </row>
    <row r="300" ht="15.75" customHeight="1">
      <c r="A300" s="109"/>
      <c r="B300" s="109"/>
      <c r="C300" s="109"/>
      <c r="D300" s="109"/>
      <c r="E300" s="109"/>
      <c r="G300" s="109"/>
      <c r="H300" s="109"/>
      <c r="K300" s="109"/>
      <c r="L300" s="109"/>
      <c r="M300" s="109"/>
      <c r="N300" s="109"/>
      <c r="O300" s="109"/>
      <c r="P300" s="109"/>
      <c r="Q300" s="109"/>
      <c r="R300" s="109"/>
      <c r="S300" s="113" t="str">
        <f t="shared" si="21"/>
        <v>BrandonVAN SCHALM</v>
      </c>
      <c r="T300" s="106">
        <v>65.0</v>
      </c>
      <c r="U300" s="109" t="s">
        <v>378</v>
      </c>
      <c r="V300" s="109" t="s">
        <v>377</v>
      </c>
      <c r="W300" s="109" t="s">
        <v>207</v>
      </c>
      <c r="X300" s="109" t="s">
        <v>454</v>
      </c>
      <c r="Y300" s="109">
        <v>0.0</v>
      </c>
      <c r="Z300" s="114">
        <v>13.181600143535594</v>
      </c>
      <c r="AA300" s="109"/>
      <c r="AB300" s="109"/>
      <c r="AC300" s="109"/>
    </row>
    <row r="301" ht="15.75" customHeight="1">
      <c r="A301" s="109"/>
      <c r="B301" s="109"/>
      <c r="C301" s="109"/>
      <c r="D301" s="109"/>
      <c r="E301" s="109"/>
      <c r="G301" s="109"/>
      <c r="H301" s="109"/>
      <c r="K301" s="109"/>
      <c r="L301" s="109"/>
      <c r="M301" s="109"/>
      <c r="N301" s="109"/>
      <c r="O301" s="109"/>
      <c r="P301" s="109"/>
      <c r="Q301" s="109"/>
      <c r="R301" s="109"/>
      <c r="S301" s="113" t="str">
        <f t="shared" si="21"/>
        <v>ArmaanASRAR HAGHIGHI</v>
      </c>
      <c r="T301" s="106">
        <v>66.0</v>
      </c>
      <c r="U301" s="109" t="s">
        <v>267</v>
      </c>
      <c r="V301" s="109" t="s">
        <v>266</v>
      </c>
      <c r="W301" s="109" t="s">
        <v>207</v>
      </c>
      <c r="X301" s="109" t="s">
        <v>457</v>
      </c>
      <c r="Y301" s="109">
        <v>0.0</v>
      </c>
      <c r="Z301" s="114">
        <v>12.390704134923459</v>
      </c>
      <c r="AA301" s="109"/>
      <c r="AB301" s="109"/>
      <c r="AC301" s="109"/>
    </row>
    <row r="302" ht="15.75" customHeight="1">
      <c r="A302" s="109"/>
      <c r="B302" s="109"/>
      <c r="C302" s="109"/>
      <c r="D302" s="109"/>
      <c r="E302" s="109"/>
      <c r="G302" s="109"/>
      <c r="H302" s="109"/>
      <c r="K302" s="109"/>
      <c r="L302" s="109"/>
      <c r="M302" s="109"/>
      <c r="N302" s="109"/>
      <c r="O302" s="109"/>
      <c r="P302" s="109"/>
      <c r="Q302" s="109"/>
      <c r="R302" s="109"/>
      <c r="S302" s="113" t="str">
        <f t="shared" si="21"/>
        <v>QuinnUNGER</v>
      </c>
      <c r="T302" s="113">
        <v>67.0</v>
      </c>
      <c r="U302" s="109" t="s">
        <v>435</v>
      </c>
      <c r="V302" s="109" t="s">
        <v>434</v>
      </c>
      <c r="W302" s="109" t="s">
        <v>207</v>
      </c>
      <c r="X302" s="109" t="s">
        <v>453</v>
      </c>
      <c r="Y302" s="109">
        <v>0.0</v>
      </c>
      <c r="Z302" s="114">
        <v>11.647261886828051</v>
      </c>
      <c r="AA302" s="109"/>
      <c r="AB302" s="109"/>
      <c r="AC302" s="109"/>
    </row>
    <row r="303" ht="15.75" customHeight="1">
      <c r="A303" s="109"/>
      <c r="B303" s="109"/>
      <c r="C303" s="109"/>
      <c r="D303" s="109"/>
      <c r="E303" s="109"/>
      <c r="G303" s="109"/>
      <c r="H303" s="109"/>
      <c r="K303" s="109"/>
      <c r="L303" s="109"/>
      <c r="M303" s="109"/>
      <c r="N303" s="109"/>
      <c r="O303" s="109"/>
      <c r="P303" s="109"/>
      <c r="Q303" s="109"/>
      <c r="R303" s="109"/>
      <c r="S303" s="113" t="str">
        <f t="shared" si="21"/>
        <v>FinleyHAYES</v>
      </c>
      <c r="T303" s="106">
        <v>68.0</v>
      </c>
      <c r="U303" s="109" t="s">
        <v>295</v>
      </c>
      <c r="V303" s="109" t="s">
        <v>388</v>
      </c>
      <c r="W303" s="109" t="s">
        <v>207</v>
      </c>
      <c r="X303" s="109" t="s">
        <v>477</v>
      </c>
      <c r="Y303" s="109">
        <v>0.0</v>
      </c>
      <c r="Z303" s="114">
        <v>10.948426173618369</v>
      </c>
      <c r="AA303" s="109"/>
      <c r="AB303" s="109"/>
      <c r="AC303" s="109"/>
    </row>
    <row r="304" ht="15.75" customHeight="1">
      <c r="A304" s="109"/>
      <c r="B304" s="109"/>
      <c r="C304" s="109"/>
      <c r="D304" s="109"/>
      <c r="E304" s="109"/>
      <c r="G304" s="109"/>
      <c r="H304" s="109"/>
      <c r="K304" s="109"/>
      <c r="L304" s="109"/>
      <c r="M304" s="109"/>
      <c r="N304" s="109"/>
      <c r="O304" s="109"/>
      <c r="P304" s="109"/>
      <c r="Q304" s="109"/>
      <c r="R304" s="109"/>
      <c r="S304" s="113" t="str">
        <f t="shared" si="21"/>
        <v>AlexanderLUCA</v>
      </c>
      <c r="T304" s="106">
        <v>69.0</v>
      </c>
      <c r="U304" s="109" t="s">
        <v>483</v>
      </c>
      <c r="V304" s="109" t="s">
        <v>412</v>
      </c>
      <c r="W304" s="109" t="s">
        <v>196</v>
      </c>
      <c r="X304" s="109" t="s">
        <v>456</v>
      </c>
      <c r="Y304" s="109">
        <v>0.0</v>
      </c>
      <c r="Z304" s="114">
        <v>10.291520603201267</v>
      </c>
      <c r="AA304" s="109"/>
      <c r="AB304" s="109"/>
      <c r="AC304" s="109"/>
    </row>
    <row r="305" ht="15.75" customHeight="1">
      <c r="A305" s="109"/>
      <c r="B305" s="109"/>
      <c r="C305" s="109"/>
      <c r="D305" s="109"/>
      <c r="E305" s="109"/>
      <c r="G305" s="109"/>
      <c r="H305" s="109"/>
      <c r="K305" s="109"/>
      <c r="L305" s="109"/>
      <c r="M305" s="109"/>
      <c r="N305" s="109"/>
      <c r="O305" s="109"/>
      <c r="P305" s="109"/>
      <c r="Q305" s="109"/>
      <c r="R305" s="109"/>
      <c r="Z305" s="114">
        <v>0.0</v>
      </c>
      <c r="AA305" s="109"/>
      <c r="AB305" s="109"/>
      <c r="AC305" s="109"/>
    </row>
    <row r="306" ht="15.75" customHeight="1">
      <c r="A306" s="109"/>
      <c r="B306" s="109"/>
      <c r="C306" s="109"/>
      <c r="D306" s="109"/>
      <c r="E306" s="109"/>
      <c r="G306" s="109"/>
      <c r="H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</row>
    <row r="307" ht="15.75" customHeight="1">
      <c r="A307" s="109"/>
      <c r="B307" s="109"/>
      <c r="C307" s="109"/>
      <c r="D307" s="109"/>
      <c r="E307" s="109"/>
      <c r="G307" s="109"/>
      <c r="H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14">
        <f>sum(Z237:Z306)</f>
        <v>10633.09951</v>
      </c>
      <c r="AA307" s="109"/>
      <c r="AB307" s="109"/>
      <c r="AC307" s="109"/>
    </row>
    <row r="308" ht="15.75" customHeight="1">
      <c r="A308" s="109"/>
      <c r="B308" s="109"/>
      <c r="C308" s="109"/>
      <c r="D308" s="109"/>
      <c r="E308" s="109"/>
      <c r="G308" s="109"/>
      <c r="H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</row>
    <row r="309" ht="15.75" customHeight="1">
      <c r="A309" s="109"/>
      <c r="B309" s="109"/>
      <c r="C309" s="109"/>
      <c r="D309" s="109"/>
      <c r="E309" s="109"/>
      <c r="G309" s="109"/>
      <c r="H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</row>
    <row r="310" ht="15.75" customHeight="1">
      <c r="A310" s="109"/>
      <c r="B310" s="109"/>
      <c r="C310" s="109"/>
      <c r="D310" s="109"/>
      <c r="E310" s="109"/>
      <c r="G310" s="109"/>
      <c r="H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</row>
    <row r="311" ht="15.75" customHeight="1">
      <c r="A311" s="109"/>
      <c r="B311" s="109"/>
      <c r="C311" s="109"/>
      <c r="D311" s="109"/>
      <c r="E311" s="109"/>
      <c r="G311" s="109"/>
      <c r="H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</row>
    <row r="312" ht="15.75" customHeight="1">
      <c r="A312" s="109"/>
      <c r="B312" s="109"/>
      <c r="C312" s="109"/>
      <c r="D312" s="109"/>
      <c r="E312" s="109"/>
      <c r="G312" s="109"/>
      <c r="H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</row>
    <row r="313" ht="15.75" customHeight="1">
      <c r="A313" s="109"/>
      <c r="B313" s="109"/>
      <c r="C313" s="109"/>
      <c r="D313" s="109"/>
      <c r="E313" s="109"/>
      <c r="G313" s="109"/>
      <c r="H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</row>
    <row r="314" ht="15.75" customHeight="1">
      <c r="A314" s="109"/>
      <c r="B314" s="109"/>
      <c r="C314" s="109"/>
      <c r="D314" s="109"/>
      <c r="E314" s="109"/>
      <c r="G314" s="109"/>
      <c r="H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</row>
    <row r="315" ht="15.75" customHeight="1">
      <c r="A315" s="109"/>
      <c r="B315" s="109"/>
      <c r="C315" s="109"/>
      <c r="D315" s="109"/>
      <c r="E315" s="109"/>
      <c r="G315" s="109"/>
      <c r="H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AB315" s="109"/>
      <c r="AC315" s="109"/>
    </row>
    <row r="316" ht="15.75" customHeight="1">
      <c r="A316" s="109"/>
      <c r="B316" s="109"/>
      <c r="C316" s="109"/>
      <c r="D316" s="109"/>
      <c r="E316" s="109"/>
      <c r="G316" s="109"/>
      <c r="H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AA316" s="109"/>
      <c r="AB316" s="109"/>
      <c r="AC316" s="109"/>
    </row>
    <row r="317" ht="15.75" customHeight="1">
      <c r="A317" s="109"/>
      <c r="B317" s="109"/>
      <c r="C317" s="109"/>
      <c r="D317" s="109"/>
      <c r="E317" s="109"/>
      <c r="G317" s="109"/>
      <c r="H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AA317" s="109"/>
      <c r="AB317" s="109"/>
      <c r="AC317" s="109"/>
    </row>
    <row r="318" ht="15.75" customHeight="1">
      <c r="A318" s="109"/>
      <c r="B318" s="109"/>
      <c r="C318" s="109"/>
      <c r="D318" s="109"/>
      <c r="E318" s="109"/>
      <c r="G318" s="109"/>
      <c r="H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AA318" s="109"/>
      <c r="AB318" s="109"/>
      <c r="AC318" s="109"/>
    </row>
    <row r="319" ht="15.75" customHeight="1">
      <c r="A319" s="109"/>
      <c r="B319" s="109"/>
      <c r="C319" s="109"/>
      <c r="D319" s="109"/>
      <c r="E319" s="109"/>
      <c r="G319" s="109"/>
      <c r="H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AB319" s="109"/>
      <c r="AC319" s="109"/>
    </row>
    <row r="320" ht="15.75" customHeight="1">
      <c r="A320" s="109"/>
      <c r="B320" s="109"/>
      <c r="C320" s="109"/>
      <c r="D320" s="109"/>
      <c r="E320" s="109"/>
      <c r="G320" s="109"/>
      <c r="H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AA320" s="109"/>
      <c r="AB320" s="109"/>
      <c r="AC320" s="109"/>
    </row>
    <row r="321" ht="15.75" customHeight="1">
      <c r="A321" s="109"/>
      <c r="B321" s="109"/>
      <c r="C321" s="109"/>
      <c r="D321" s="109"/>
      <c r="E321" s="109"/>
      <c r="G321" s="109"/>
      <c r="H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AA321" s="109"/>
      <c r="AB321" s="109"/>
      <c r="AC321" s="109"/>
    </row>
    <row r="322" ht="15.75" customHeight="1">
      <c r="A322" s="109"/>
      <c r="B322" s="109"/>
      <c r="C322" s="109"/>
      <c r="D322" s="109"/>
      <c r="E322" s="109"/>
      <c r="G322" s="109"/>
      <c r="H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AA322" s="109"/>
      <c r="AB322" s="109"/>
      <c r="AC322" s="109"/>
    </row>
    <row r="323" ht="15.75" customHeight="1">
      <c r="A323" s="109"/>
      <c r="B323" s="109"/>
      <c r="C323" s="109"/>
      <c r="D323" s="109"/>
      <c r="E323" s="109"/>
      <c r="G323" s="109"/>
      <c r="H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AA323" s="109"/>
      <c r="AB323" s="109"/>
      <c r="AC323" s="109"/>
    </row>
    <row r="324" ht="15.75" customHeight="1">
      <c r="A324" s="109"/>
      <c r="B324" s="109"/>
      <c r="C324" s="109"/>
      <c r="D324" s="109"/>
      <c r="E324" s="109"/>
      <c r="G324" s="109"/>
      <c r="H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AA324" s="109"/>
      <c r="AB324" s="109"/>
      <c r="AC324" s="109"/>
    </row>
    <row r="325" ht="15.75" customHeight="1">
      <c r="A325" s="109"/>
      <c r="B325" s="109"/>
      <c r="C325" s="109"/>
      <c r="D325" s="109"/>
      <c r="E325" s="109"/>
      <c r="G325" s="109"/>
      <c r="H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AA325" s="109"/>
      <c r="AB325" s="109"/>
      <c r="AC325" s="109"/>
    </row>
    <row r="326" ht="15.75" customHeight="1">
      <c r="A326" s="109"/>
      <c r="B326" s="109"/>
      <c r="C326" s="109"/>
      <c r="D326" s="109"/>
      <c r="E326" s="109"/>
      <c r="G326" s="109"/>
      <c r="H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AA326" s="109"/>
      <c r="AB326" s="109"/>
      <c r="AC326" s="109"/>
    </row>
    <row r="327" ht="15.75" customHeight="1">
      <c r="A327" s="109"/>
      <c r="B327" s="109"/>
      <c r="C327" s="109"/>
      <c r="D327" s="109"/>
      <c r="E327" s="109"/>
      <c r="G327" s="109"/>
      <c r="H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AA327" s="109"/>
      <c r="AB327" s="109"/>
      <c r="AC327" s="109"/>
    </row>
    <row r="328" ht="15.75" customHeight="1">
      <c r="A328" s="109"/>
      <c r="B328" s="109"/>
      <c r="C328" s="109"/>
      <c r="D328" s="109"/>
      <c r="E328" s="109"/>
      <c r="G328" s="109"/>
      <c r="H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AA328" s="109"/>
      <c r="AB328" s="109"/>
      <c r="AC328" s="109"/>
    </row>
    <row r="329" ht="15.75" customHeight="1">
      <c r="A329" s="109"/>
      <c r="B329" s="109"/>
      <c r="C329" s="109"/>
      <c r="D329" s="109"/>
      <c r="E329" s="109"/>
      <c r="G329" s="109"/>
      <c r="H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AA329" s="109"/>
      <c r="AB329" s="109"/>
      <c r="AC329" s="109"/>
    </row>
    <row r="330" ht="15.75" customHeight="1">
      <c r="A330" s="109"/>
      <c r="B330" s="109"/>
      <c r="C330" s="109"/>
      <c r="D330" s="109"/>
      <c r="E330" s="109"/>
      <c r="G330" s="109"/>
      <c r="H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AA330" s="109"/>
      <c r="AB330" s="109"/>
      <c r="AC330" s="109"/>
    </row>
    <row r="331" ht="15.75" customHeight="1">
      <c r="A331" s="109"/>
      <c r="B331" s="109"/>
      <c r="C331" s="109"/>
      <c r="D331" s="109"/>
      <c r="E331" s="109"/>
      <c r="G331" s="109"/>
      <c r="H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AA331" s="109"/>
      <c r="AB331" s="109"/>
      <c r="AC331" s="109"/>
    </row>
    <row r="332" ht="15.75" customHeight="1">
      <c r="A332" s="109"/>
      <c r="B332" s="109"/>
      <c r="C332" s="109"/>
      <c r="D332" s="109"/>
      <c r="E332" s="109"/>
      <c r="G332" s="109"/>
      <c r="H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AA332" s="109"/>
      <c r="AB332" s="109"/>
      <c r="AC332" s="109"/>
    </row>
    <row r="333" ht="15.75" customHeight="1">
      <c r="A333" s="109"/>
      <c r="B333" s="109"/>
      <c r="C333" s="109"/>
      <c r="D333" s="109"/>
      <c r="E333" s="109"/>
      <c r="G333" s="109"/>
      <c r="H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AA333" s="109"/>
      <c r="AB333" s="109"/>
      <c r="AC333" s="109"/>
    </row>
    <row r="334" ht="15.75" customHeight="1">
      <c r="A334" s="109"/>
      <c r="B334" s="109"/>
      <c r="C334" s="109"/>
      <c r="D334" s="109"/>
      <c r="E334" s="109"/>
      <c r="G334" s="109"/>
      <c r="H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AA334" s="109"/>
      <c r="AB334" s="109"/>
      <c r="AC334" s="109"/>
    </row>
    <row r="335" ht="15.75" customHeight="1">
      <c r="A335" s="109"/>
      <c r="B335" s="109"/>
      <c r="C335" s="109"/>
      <c r="D335" s="109"/>
      <c r="E335" s="109"/>
      <c r="G335" s="109"/>
      <c r="H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AB335" s="109"/>
      <c r="AC335" s="109"/>
    </row>
    <row r="336" ht="15.75" customHeight="1">
      <c r="A336" s="109"/>
      <c r="B336" s="109"/>
      <c r="C336" s="109"/>
      <c r="D336" s="109"/>
      <c r="E336" s="109"/>
      <c r="G336" s="109"/>
      <c r="H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AB336" s="109"/>
      <c r="AC336" s="109"/>
    </row>
    <row r="337" ht="15.75" customHeight="1">
      <c r="A337" s="109"/>
      <c r="B337" s="109"/>
      <c r="C337" s="109"/>
      <c r="D337" s="109"/>
      <c r="E337" s="109"/>
      <c r="G337" s="109"/>
      <c r="H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AA337" s="109"/>
      <c r="AB337" s="109"/>
      <c r="AC337" s="109"/>
    </row>
    <row r="338" ht="15.75" customHeight="1">
      <c r="A338" s="109"/>
      <c r="B338" s="109"/>
      <c r="C338" s="109"/>
      <c r="D338" s="109"/>
      <c r="E338" s="109"/>
      <c r="G338" s="109"/>
      <c r="H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AA338" s="109"/>
      <c r="AB338" s="109"/>
      <c r="AC338" s="109"/>
    </row>
    <row r="339" ht="15.75" customHeight="1">
      <c r="A339" s="109"/>
      <c r="B339" s="109"/>
      <c r="C339" s="109"/>
      <c r="D339" s="109"/>
      <c r="E339" s="109"/>
      <c r="G339" s="109"/>
      <c r="H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AA339" s="109"/>
      <c r="AB339" s="109"/>
      <c r="AC339" s="109"/>
    </row>
    <row r="340" ht="15.75" customHeight="1">
      <c r="A340" s="109"/>
      <c r="B340" s="109"/>
      <c r="C340" s="109"/>
      <c r="D340" s="109"/>
      <c r="E340" s="109"/>
      <c r="G340" s="109"/>
      <c r="H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AB340" s="109"/>
      <c r="AC340" s="109"/>
    </row>
    <row r="341" ht="15.75" customHeight="1">
      <c r="A341" s="109"/>
      <c r="B341" s="109"/>
      <c r="C341" s="109"/>
      <c r="D341" s="109"/>
      <c r="E341" s="109"/>
      <c r="G341" s="109"/>
      <c r="H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AB341" s="109"/>
      <c r="AC341" s="109"/>
    </row>
    <row r="342" ht="15.75" customHeight="1">
      <c r="A342" s="109"/>
      <c r="B342" s="109"/>
      <c r="C342" s="109"/>
      <c r="D342" s="109"/>
      <c r="E342" s="109"/>
      <c r="G342" s="109"/>
      <c r="H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AA342" s="109"/>
      <c r="AB342" s="109"/>
      <c r="AC342" s="109"/>
    </row>
    <row r="343" ht="15.75" customHeight="1">
      <c r="A343" s="109"/>
      <c r="B343" s="109"/>
      <c r="C343" s="109"/>
      <c r="D343" s="109"/>
      <c r="E343" s="109"/>
      <c r="G343" s="109"/>
      <c r="H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AA343" s="109"/>
      <c r="AB343" s="109"/>
      <c r="AC343" s="109"/>
    </row>
    <row r="344" ht="15.75" customHeight="1">
      <c r="A344" s="109"/>
      <c r="B344" s="109"/>
      <c r="C344" s="109"/>
      <c r="D344" s="109"/>
      <c r="E344" s="109"/>
      <c r="G344" s="109"/>
      <c r="H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AA344" s="109"/>
      <c r="AB344" s="109"/>
      <c r="AC344" s="109"/>
    </row>
    <row r="345" ht="15.75" customHeight="1">
      <c r="A345" s="109"/>
      <c r="B345" s="109"/>
      <c r="C345" s="109"/>
      <c r="D345" s="109"/>
      <c r="E345" s="109"/>
      <c r="G345" s="109"/>
      <c r="H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AB345" s="109"/>
      <c r="AC345" s="109"/>
    </row>
    <row r="346" ht="15.75" customHeight="1">
      <c r="A346" s="109"/>
      <c r="B346" s="109"/>
      <c r="C346" s="109"/>
      <c r="D346" s="109"/>
      <c r="E346" s="109"/>
      <c r="G346" s="109"/>
      <c r="H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AA346" s="109"/>
      <c r="AB346" s="109"/>
      <c r="AC346" s="109"/>
    </row>
    <row r="347" ht="15.75" customHeight="1">
      <c r="A347" s="109"/>
      <c r="B347" s="109"/>
      <c r="C347" s="109"/>
      <c r="D347" s="109"/>
      <c r="E347" s="109"/>
      <c r="G347" s="109"/>
      <c r="H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AA347" s="109"/>
      <c r="AB347" s="109"/>
      <c r="AC347" s="109"/>
    </row>
    <row r="348" ht="15.75" customHeight="1">
      <c r="A348" s="109"/>
      <c r="B348" s="109"/>
      <c r="C348" s="109"/>
      <c r="D348" s="109"/>
      <c r="E348" s="109"/>
      <c r="G348" s="109"/>
      <c r="H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AB348" s="109"/>
      <c r="AC348" s="109"/>
    </row>
    <row r="349" ht="15.75" customHeight="1">
      <c r="A349" s="109"/>
      <c r="B349" s="109"/>
      <c r="C349" s="109"/>
      <c r="D349" s="109"/>
      <c r="E349" s="109"/>
      <c r="G349" s="109"/>
      <c r="H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AA349" s="109"/>
      <c r="AB349" s="109"/>
      <c r="AC349" s="109"/>
    </row>
    <row r="350" ht="15.75" customHeight="1">
      <c r="A350" s="109"/>
      <c r="B350" s="109"/>
      <c r="C350" s="109"/>
      <c r="D350" s="109"/>
      <c r="E350" s="109"/>
      <c r="G350" s="109"/>
      <c r="H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AA350" s="109"/>
      <c r="AB350" s="109"/>
      <c r="AC350" s="109"/>
    </row>
    <row r="351" ht="15.75" customHeight="1">
      <c r="A351" s="109"/>
      <c r="B351" s="109"/>
      <c r="C351" s="109"/>
      <c r="D351" s="109"/>
      <c r="E351" s="109"/>
      <c r="G351" s="109"/>
      <c r="H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AA351" s="109"/>
      <c r="AB351" s="109"/>
      <c r="AC351" s="109"/>
    </row>
    <row r="352" ht="15.75" customHeight="1">
      <c r="A352" s="109"/>
      <c r="B352" s="109"/>
      <c r="C352" s="109"/>
      <c r="D352" s="109"/>
      <c r="E352" s="109"/>
      <c r="G352" s="109"/>
      <c r="H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AB352" s="109"/>
      <c r="AC352" s="109"/>
    </row>
    <row r="353" ht="15.75" customHeight="1">
      <c r="A353" s="109"/>
      <c r="B353" s="109"/>
      <c r="C353" s="109"/>
      <c r="D353" s="109"/>
      <c r="E353" s="109"/>
      <c r="G353" s="109"/>
      <c r="H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AA353" s="109"/>
      <c r="AB353" s="109"/>
      <c r="AC353" s="109"/>
    </row>
    <row r="354" ht="15.75" customHeight="1">
      <c r="A354" s="109"/>
      <c r="B354" s="109"/>
      <c r="C354" s="109"/>
      <c r="D354" s="109"/>
      <c r="E354" s="109"/>
      <c r="G354" s="109"/>
      <c r="H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AB354" s="109"/>
      <c r="AC354" s="109"/>
    </row>
    <row r="355" ht="15.75" customHeight="1">
      <c r="A355" s="109"/>
      <c r="B355" s="109"/>
      <c r="C355" s="109"/>
      <c r="D355" s="109"/>
      <c r="E355" s="109"/>
      <c r="G355" s="109"/>
      <c r="H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AA355" s="109"/>
      <c r="AB355" s="109"/>
      <c r="AC355" s="109"/>
    </row>
    <row r="356" ht="15.75" customHeight="1">
      <c r="A356" s="109"/>
      <c r="B356" s="109"/>
      <c r="C356" s="109"/>
      <c r="D356" s="109"/>
      <c r="E356" s="109"/>
      <c r="G356" s="109"/>
      <c r="H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AA356" s="109"/>
      <c r="AB356" s="109"/>
      <c r="AC356" s="109"/>
    </row>
    <row r="357" ht="15.75" customHeight="1">
      <c r="A357" s="109"/>
      <c r="B357" s="109"/>
      <c r="C357" s="109"/>
      <c r="D357" s="109"/>
      <c r="E357" s="109"/>
      <c r="G357" s="109"/>
      <c r="H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AB357" s="109"/>
      <c r="AC357" s="109"/>
    </row>
    <row r="358" ht="15.75" customHeight="1">
      <c r="A358" s="109"/>
      <c r="B358" s="109"/>
      <c r="C358" s="109"/>
      <c r="D358" s="109"/>
      <c r="E358" s="109"/>
      <c r="G358" s="109"/>
      <c r="H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AA358" s="109"/>
      <c r="AB358" s="109"/>
      <c r="AC358" s="109"/>
    </row>
    <row r="359" ht="15.75" customHeight="1">
      <c r="A359" s="109"/>
      <c r="B359" s="109"/>
      <c r="C359" s="109"/>
      <c r="D359" s="109"/>
      <c r="E359" s="109"/>
      <c r="G359" s="109"/>
      <c r="H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AB359" s="109"/>
      <c r="AC359" s="109"/>
    </row>
    <row r="360" ht="15.75" customHeight="1">
      <c r="A360" s="109"/>
      <c r="B360" s="109"/>
      <c r="C360" s="109"/>
      <c r="D360" s="109"/>
      <c r="E360" s="109"/>
      <c r="G360" s="109"/>
      <c r="H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AA360" s="109"/>
      <c r="AB360" s="109"/>
      <c r="AC360" s="109"/>
    </row>
    <row r="361" ht="15.75" customHeight="1">
      <c r="A361" s="109"/>
      <c r="B361" s="109"/>
      <c r="C361" s="109"/>
      <c r="D361" s="109"/>
      <c r="E361" s="109"/>
      <c r="G361" s="109"/>
      <c r="H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AA361" s="109"/>
      <c r="AB361" s="109"/>
      <c r="AC361" s="109"/>
    </row>
    <row r="362" ht="15.75" customHeight="1">
      <c r="A362" s="109"/>
      <c r="B362" s="109"/>
      <c r="C362" s="109"/>
      <c r="D362" s="109"/>
      <c r="E362" s="109"/>
      <c r="G362" s="109"/>
      <c r="H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AB362" s="109"/>
      <c r="AC362" s="109"/>
    </row>
    <row r="363" ht="15.75" customHeight="1">
      <c r="A363" s="109"/>
      <c r="B363" s="109"/>
      <c r="C363" s="109"/>
      <c r="D363" s="109"/>
      <c r="E363" s="109"/>
      <c r="G363" s="109"/>
      <c r="H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AA363" s="109"/>
      <c r="AB363" s="109"/>
      <c r="AC363" s="109"/>
    </row>
    <row r="364" ht="15.75" customHeight="1">
      <c r="A364" s="109"/>
      <c r="B364" s="109"/>
      <c r="C364" s="109"/>
      <c r="D364" s="109"/>
      <c r="E364" s="109"/>
      <c r="G364" s="109"/>
      <c r="H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AA364" s="109"/>
      <c r="AB364" s="109"/>
      <c r="AC364" s="109"/>
    </row>
    <row r="365" ht="15.75" customHeight="1">
      <c r="A365" s="109"/>
      <c r="B365" s="109"/>
      <c r="C365" s="109"/>
      <c r="D365" s="109"/>
      <c r="E365" s="109"/>
      <c r="G365" s="109"/>
      <c r="H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AB365" s="109"/>
      <c r="AC365" s="109"/>
    </row>
    <row r="366" ht="15.75" customHeight="1">
      <c r="A366" s="109"/>
      <c r="B366" s="109"/>
      <c r="C366" s="109"/>
      <c r="D366" s="109"/>
      <c r="E366" s="109"/>
      <c r="G366" s="109"/>
      <c r="H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AA366" s="109"/>
      <c r="AB366" s="109"/>
      <c r="AC366" s="109"/>
    </row>
    <row r="367" ht="15.75" customHeight="1">
      <c r="A367" s="109"/>
      <c r="B367" s="109"/>
      <c r="C367" s="109"/>
      <c r="D367" s="109"/>
      <c r="E367" s="109"/>
      <c r="G367" s="109"/>
      <c r="H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AA367" s="109"/>
      <c r="AB367" s="109"/>
      <c r="AC367" s="109"/>
    </row>
    <row r="368" ht="15.75" customHeight="1">
      <c r="A368" s="109"/>
      <c r="B368" s="109"/>
      <c r="C368" s="109"/>
      <c r="D368" s="109"/>
      <c r="E368" s="109"/>
      <c r="G368" s="109"/>
      <c r="H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AB368" s="109"/>
      <c r="AC368" s="109"/>
    </row>
    <row r="369" ht="15.75" customHeight="1">
      <c r="A369" s="109"/>
      <c r="B369" s="109"/>
      <c r="C369" s="109"/>
      <c r="D369" s="109"/>
      <c r="E369" s="109"/>
      <c r="G369" s="109"/>
      <c r="H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AA369" s="109"/>
      <c r="AB369" s="109"/>
      <c r="AC369" s="109"/>
    </row>
    <row r="370" ht="15.75" customHeight="1">
      <c r="A370" s="109"/>
      <c r="B370" s="109"/>
      <c r="C370" s="109"/>
      <c r="D370" s="109"/>
      <c r="E370" s="109"/>
      <c r="G370" s="109"/>
      <c r="H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AB370" s="109"/>
      <c r="AC370" s="109"/>
    </row>
    <row r="371" ht="15.75" customHeight="1">
      <c r="A371" s="109"/>
      <c r="B371" s="109"/>
      <c r="C371" s="109"/>
      <c r="D371" s="109"/>
      <c r="E371" s="109"/>
      <c r="G371" s="109"/>
      <c r="H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AA371" s="109"/>
      <c r="AB371" s="109"/>
      <c r="AC371" s="109"/>
    </row>
    <row r="372" ht="15.75" customHeight="1">
      <c r="A372" s="109"/>
      <c r="B372" s="109"/>
      <c r="C372" s="109"/>
      <c r="D372" s="109"/>
      <c r="E372" s="109"/>
      <c r="G372" s="109"/>
      <c r="H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AB372" s="109"/>
      <c r="AC372" s="109"/>
    </row>
    <row r="373" ht="15.75" customHeight="1">
      <c r="A373" s="109"/>
      <c r="B373" s="109"/>
      <c r="C373" s="109"/>
      <c r="D373" s="109"/>
      <c r="E373" s="109"/>
      <c r="G373" s="109"/>
      <c r="H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AA373" s="109"/>
      <c r="AB373" s="109"/>
      <c r="AC373" s="109"/>
    </row>
    <row r="374" ht="15.75" customHeight="1">
      <c r="A374" s="109"/>
      <c r="B374" s="109"/>
      <c r="C374" s="109"/>
      <c r="D374" s="109"/>
      <c r="E374" s="109"/>
      <c r="G374" s="109"/>
      <c r="H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AA374" s="109"/>
      <c r="AB374" s="109"/>
      <c r="AC374" s="109"/>
    </row>
    <row r="375" ht="15.75" customHeight="1">
      <c r="A375" s="109"/>
      <c r="B375" s="109"/>
      <c r="C375" s="109"/>
      <c r="D375" s="109"/>
      <c r="E375" s="109"/>
      <c r="G375" s="109"/>
      <c r="H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AA375" s="109"/>
      <c r="AB375" s="109"/>
      <c r="AC375" s="109"/>
    </row>
    <row r="376" ht="15.75" customHeight="1">
      <c r="A376" s="109"/>
      <c r="B376" s="109"/>
      <c r="C376" s="109"/>
      <c r="D376" s="109"/>
      <c r="E376" s="109"/>
      <c r="G376" s="109"/>
      <c r="H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AB376" s="109"/>
      <c r="AC376" s="109"/>
    </row>
    <row r="377" ht="15.75" customHeight="1">
      <c r="A377" s="109"/>
      <c r="B377" s="109"/>
      <c r="C377" s="109"/>
      <c r="D377" s="109"/>
      <c r="E377" s="109"/>
      <c r="G377" s="109"/>
      <c r="H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AB377" s="109"/>
      <c r="AC377" s="109"/>
    </row>
    <row r="378" ht="15.75" customHeight="1">
      <c r="A378" s="109"/>
      <c r="B378" s="109"/>
      <c r="C378" s="109"/>
      <c r="D378" s="109"/>
      <c r="E378" s="109"/>
      <c r="G378" s="109"/>
      <c r="H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AB378" s="109"/>
      <c r="AC378" s="109"/>
    </row>
    <row r="379" ht="15.75" customHeight="1">
      <c r="A379" s="109"/>
      <c r="B379" s="109"/>
      <c r="C379" s="109"/>
      <c r="D379" s="109"/>
      <c r="E379" s="109"/>
      <c r="G379" s="109"/>
      <c r="H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AB379" s="109"/>
      <c r="AC379" s="109"/>
    </row>
    <row r="380" ht="15.75" customHeight="1">
      <c r="A380" s="109"/>
      <c r="B380" s="109"/>
      <c r="C380" s="109"/>
      <c r="D380" s="109"/>
      <c r="E380" s="109"/>
      <c r="G380" s="109"/>
      <c r="H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AB380" s="109"/>
      <c r="AC380" s="109"/>
    </row>
    <row r="381" ht="15.75" customHeight="1">
      <c r="A381" s="109"/>
      <c r="B381" s="109"/>
      <c r="C381" s="109"/>
      <c r="D381" s="109"/>
      <c r="E381" s="109"/>
      <c r="G381" s="109"/>
      <c r="H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AB381" s="109"/>
      <c r="AC381" s="109"/>
    </row>
    <row r="382" ht="15.75" customHeight="1">
      <c r="A382" s="109"/>
      <c r="B382" s="109"/>
      <c r="C382" s="109"/>
      <c r="D382" s="109"/>
      <c r="E382" s="109"/>
      <c r="G382" s="109"/>
      <c r="H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AB382" s="109"/>
      <c r="AC382" s="109"/>
    </row>
    <row r="383" ht="15.75" customHeight="1">
      <c r="A383" s="109"/>
      <c r="B383" s="109"/>
      <c r="C383" s="109"/>
      <c r="D383" s="109"/>
      <c r="E383" s="109"/>
      <c r="G383" s="109"/>
      <c r="H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</row>
    <row r="384" ht="15.75" customHeight="1">
      <c r="A384" s="109"/>
      <c r="B384" s="109"/>
      <c r="C384" s="109"/>
      <c r="D384" s="109"/>
      <c r="E384" s="109"/>
      <c r="G384" s="109"/>
      <c r="H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AA384" s="109"/>
      <c r="AB384" s="109"/>
      <c r="AC384" s="109"/>
    </row>
    <row r="385" ht="15.75" customHeight="1">
      <c r="A385" s="109"/>
      <c r="B385" s="109"/>
      <c r="C385" s="109"/>
      <c r="D385" s="109"/>
      <c r="E385" s="109"/>
      <c r="G385" s="109"/>
      <c r="H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AA385" s="109"/>
      <c r="AB385" s="109"/>
      <c r="AC385" s="109"/>
    </row>
    <row r="386" ht="15.75" customHeight="1">
      <c r="A386" s="109"/>
      <c r="B386" s="109"/>
      <c r="C386" s="109"/>
      <c r="D386" s="109"/>
      <c r="E386" s="109"/>
      <c r="G386" s="109"/>
      <c r="H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AA386" s="109"/>
      <c r="AB386" s="109"/>
      <c r="AC386" s="109"/>
    </row>
    <row r="387" ht="15.75" customHeight="1">
      <c r="A387" s="109"/>
      <c r="B387" s="109"/>
      <c r="C387" s="109"/>
      <c r="D387" s="109"/>
      <c r="E387" s="109"/>
      <c r="G387" s="109"/>
      <c r="H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AB387" s="109"/>
      <c r="AC387" s="109"/>
    </row>
    <row r="388" ht="15.75" customHeight="1">
      <c r="A388" s="109"/>
      <c r="B388" s="109"/>
      <c r="C388" s="109"/>
      <c r="D388" s="109"/>
      <c r="E388" s="109"/>
      <c r="G388" s="109"/>
      <c r="H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AA388" s="109"/>
      <c r="AB388" s="109"/>
      <c r="AC388" s="109"/>
    </row>
    <row r="389" ht="15.75" customHeight="1">
      <c r="A389" s="109"/>
      <c r="B389" s="109"/>
      <c r="C389" s="109"/>
      <c r="D389" s="109"/>
      <c r="E389" s="109"/>
      <c r="G389" s="109"/>
      <c r="H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AA389" s="109"/>
      <c r="AB389" s="109"/>
      <c r="AC389" s="109"/>
    </row>
    <row r="390" ht="15.75" customHeight="1">
      <c r="A390" s="109"/>
      <c r="B390" s="109"/>
      <c r="C390" s="109"/>
      <c r="D390" s="109"/>
      <c r="E390" s="109"/>
      <c r="G390" s="109"/>
      <c r="H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AA390" s="109"/>
      <c r="AB390" s="109"/>
      <c r="AC390" s="109"/>
    </row>
    <row r="391" ht="15.75" customHeight="1">
      <c r="A391" s="109"/>
      <c r="B391" s="109"/>
      <c r="C391" s="109"/>
      <c r="D391" s="109"/>
      <c r="E391" s="109"/>
      <c r="G391" s="109"/>
      <c r="H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AA391" s="109"/>
      <c r="AB391" s="109"/>
      <c r="AC391" s="109"/>
    </row>
    <row r="392" ht="15.75" customHeight="1">
      <c r="A392" s="109"/>
      <c r="B392" s="109"/>
      <c r="C392" s="109"/>
      <c r="D392" s="109"/>
      <c r="E392" s="109"/>
      <c r="G392" s="109"/>
      <c r="H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AA392" s="109"/>
      <c r="AB392" s="109"/>
      <c r="AC392" s="109"/>
    </row>
    <row r="393" ht="15.75" customHeight="1">
      <c r="A393" s="109"/>
      <c r="B393" s="109"/>
      <c r="C393" s="109"/>
      <c r="D393" s="109"/>
      <c r="E393" s="109"/>
      <c r="G393" s="109"/>
      <c r="H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AA393" s="109"/>
      <c r="AB393" s="109"/>
      <c r="AC393" s="109"/>
    </row>
    <row r="394" ht="15.75" customHeight="1">
      <c r="A394" s="109"/>
      <c r="B394" s="109"/>
      <c r="C394" s="109"/>
      <c r="D394" s="109"/>
      <c r="E394" s="109"/>
      <c r="G394" s="109"/>
      <c r="H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AB394" s="109"/>
      <c r="AC394" s="109"/>
    </row>
    <row r="395" ht="15.75" customHeight="1">
      <c r="A395" s="109"/>
      <c r="B395" s="109"/>
      <c r="C395" s="109"/>
      <c r="D395" s="109"/>
      <c r="E395" s="109"/>
      <c r="G395" s="109"/>
      <c r="H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AB395" s="109"/>
      <c r="AC395" s="109"/>
    </row>
    <row r="396" ht="15.75" customHeight="1">
      <c r="A396" s="109"/>
      <c r="B396" s="109"/>
      <c r="C396" s="109"/>
      <c r="D396" s="109"/>
      <c r="E396" s="109"/>
      <c r="G396" s="109"/>
      <c r="H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AA396" s="109"/>
      <c r="AB396" s="109"/>
      <c r="AC396" s="109"/>
    </row>
    <row r="397" ht="15.75" customHeight="1">
      <c r="A397" s="109"/>
      <c r="B397" s="109"/>
      <c r="C397" s="109"/>
      <c r="D397" s="109"/>
      <c r="E397" s="109"/>
      <c r="G397" s="109"/>
      <c r="H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AA397" s="109"/>
      <c r="AB397" s="109"/>
      <c r="AC397" s="109"/>
    </row>
    <row r="398" ht="15.75" customHeight="1">
      <c r="A398" s="109"/>
      <c r="B398" s="109"/>
      <c r="C398" s="109"/>
      <c r="D398" s="109"/>
      <c r="E398" s="109"/>
      <c r="G398" s="109"/>
      <c r="H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AA398" s="109"/>
      <c r="AB398" s="109"/>
      <c r="AC398" s="109"/>
    </row>
    <row r="399" ht="15.75" customHeight="1">
      <c r="A399" s="109"/>
      <c r="B399" s="109"/>
      <c r="C399" s="109"/>
      <c r="D399" s="109"/>
      <c r="E399" s="109"/>
      <c r="G399" s="109"/>
      <c r="H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AB399" s="109"/>
      <c r="AC399" s="109"/>
    </row>
    <row r="400" ht="15.75" customHeight="1">
      <c r="A400" s="109"/>
      <c r="B400" s="109"/>
      <c r="C400" s="109"/>
      <c r="D400" s="109"/>
      <c r="E400" s="109"/>
      <c r="G400" s="109"/>
      <c r="H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AA400" s="109"/>
      <c r="AB400" s="109"/>
      <c r="AC400" s="109"/>
    </row>
    <row r="401" ht="15.75" customHeight="1">
      <c r="A401" s="109"/>
      <c r="B401" s="109"/>
      <c r="C401" s="109"/>
      <c r="D401" s="109"/>
      <c r="E401" s="109"/>
      <c r="G401" s="109"/>
      <c r="H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AA401" s="109"/>
      <c r="AB401" s="109"/>
      <c r="AC401" s="109"/>
    </row>
    <row r="402" ht="15.75" customHeight="1">
      <c r="A402" s="109"/>
      <c r="B402" s="109"/>
      <c r="C402" s="109"/>
      <c r="D402" s="109"/>
      <c r="E402" s="109"/>
      <c r="G402" s="109"/>
      <c r="H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AA402" s="109"/>
      <c r="AB402" s="109"/>
      <c r="AC402" s="109"/>
    </row>
    <row r="403" ht="15.75" customHeight="1">
      <c r="A403" s="109"/>
      <c r="B403" s="109"/>
      <c r="C403" s="109"/>
      <c r="D403" s="109"/>
      <c r="E403" s="109"/>
      <c r="G403" s="109"/>
      <c r="H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AB403" s="109"/>
      <c r="AC403" s="109"/>
    </row>
    <row r="404" ht="15.75" customHeight="1">
      <c r="A404" s="109"/>
      <c r="B404" s="109"/>
      <c r="C404" s="109"/>
      <c r="D404" s="109"/>
      <c r="E404" s="109"/>
      <c r="G404" s="109"/>
      <c r="H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AA404" s="109"/>
      <c r="AB404" s="109"/>
      <c r="AC404" s="109"/>
    </row>
    <row r="405" ht="15.75" customHeight="1">
      <c r="A405" s="109"/>
      <c r="B405" s="109"/>
      <c r="C405" s="109"/>
      <c r="D405" s="109"/>
      <c r="E405" s="109"/>
      <c r="G405" s="109"/>
      <c r="H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AA405" s="109"/>
      <c r="AB405" s="109"/>
      <c r="AC405" s="109"/>
    </row>
    <row r="406" ht="15.75" customHeight="1">
      <c r="A406" s="109"/>
      <c r="B406" s="109"/>
      <c r="C406" s="109"/>
      <c r="D406" s="109"/>
      <c r="E406" s="109"/>
      <c r="G406" s="109"/>
      <c r="H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AA406" s="109"/>
      <c r="AB406" s="109"/>
      <c r="AC406" s="109"/>
    </row>
    <row r="407" ht="15.75" customHeight="1">
      <c r="A407" s="109"/>
      <c r="B407" s="109"/>
      <c r="C407" s="109"/>
      <c r="D407" s="109"/>
      <c r="E407" s="109"/>
      <c r="G407" s="109"/>
      <c r="H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AA407" s="109"/>
      <c r="AB407" s="109"/>
      <c r="AC407" s="109"/>
    </row>
    <row r="408" ht="15.75" customHeight="1">
      <c r="A408" s="109"/>
      <c r="B408" s="109"/>
      <c r="C408" s="109"/>
      <c r="D408" s="109"/>
      <c r="E408" s="109"/>
      <c r="G408" s="109"/>
      <c r="H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AA408" s="109"/>
      <c r="AB408" s="109"/>
      <c r="AC408" s="109"/>
    </row>
    <row r="409" ht="15.75" customHeight="1">
      <c r="A409" s="109"/>
      <c r="B409" s="109"/>
      <c r="C409" s="109"/>
      <c r="D409" s="109"/>
      <c r="E409" s="109"/>
      <c r="G409" s="109"/>
      <c r="H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AA409" s="109"/>
      <c r="AB409" s="109"/>
      <c r="AC409" s="109"/>
    </row>
    <row r="410" ht="15.75" customHeight="1">
      <c r="A410" s="109"/>
      <c r="B410" s="109"/>
      <c r="C410" s="109"/>
      <c r="D410" s="109"/>
      <c r="E410" s="109"/>
      <c r="G410" s="109"/>
      <c r="H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AA410" s="109"/>
      <c r="AB410" s="109"/>
      <c r="AC410" s="109"/>
    </row>
    <row r="411" ht="15.75" customHeight="1">
      <c r="A411" s="109"/>
      <c r="B411" s="109"/>
      <c r="C411" s="109"/>
      <c r="D411" s="109"/>
      <c r="E411" s="109"/>
      <c r="G411" s="109"/>
      <c r="H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AA411" s="109"/>
      <c r="AB411" s="109"/>
      <c r="AC411" s="109"/>
    </row>
    <row r="412" ht="15.75" customHeight="1">
      <c r="A412" s="109"/>
      <c r="B412" s="109"/>
      <c r="C412" s="109"/>
      <c r="D412" s="109"/>
      <c r="E412" s="109"/>
      <c r="G412" s="109"/>
      <c r="H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AA412" s="109"/>
      <c r="AB412" s="109"/>
      <c r="AC412" s="109"/>
    </row>
    <row r="413" ht="15.75" customHeight="1">
      <c r="A413" s="109"/>
      <c r="B413" s="109"/>
      <c r="C413" s="109"/>
      <c r="D413" s="109"/>
      <c r="E413" s="109"/>
      <c r="G413" s="109"/>
      <c r="H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AA413" s="109"/>
      <c r="AB413" s="109"/>
      <c r="AC413" s="109"/>
    </row>
    <row r="414" ht="15.75" customHeight="1">
      <c r="A414" s="109"/>
      <c r="B414" s="109"/>
      <c r="C414" s="109"/>
      <c r="D414" s="109"/>
      <c r="E414" s="109"/>
      <c r="G414" s="109"/>
      <c r="H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AA414" s="109"/>
      <c r="AB414" s="109"/>
      <c r="AC414" s="109"/>
    </row>
    <row r="415" ht="15.75" customHeight="1">
      <c r="A415" s="109"/>
      <c r="B415" s="109"/>
      <c r="C415" s="109"/>
      <c r="D415" s="109"/>
      <c r="E415" s="109"/>
      <c r="G415" s="109"/>
      <c r="H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</row>
    <row r="416" ht="15.75" customHeight="1">
      <c r="A416" s="109"/>
      <c r="B416" s="109"/>
      <c r="C416" s="109"/>
      <c r="D416" s="109"/>
      <c r="E416" s="109"/>
      <c r="G416" s="109"/>
      <c r="H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</row>
    <row r="417" ht="15.75" customHeight="1">
      <c r="A417" s="109"/>
      <c r="B417" s="109"/>
      <c r="C417" s="109"/>
      <c r="D417" s="109"/>
      <c r="E417" s="109"/>
      <c r="G417" s="109"/>
      <c r="H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</row>
    <row r="418" ht="15.75" customHeight="1">
      <c r="A418" s="109"/>
      <c r="B418" s="109"/>
      <c r="C418" s="109"/>
      <c r="D418" s="109"/>
      <c r="E418" s="109"/>
      <c r="G418" s="109"/>
      <c r="H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</row>
    <row r="419" ht="15.75" customHeight="1">
      <c r="A419" s="109"/>
      <c r="B419" s="109"/>
      <c r="C419" s="109"/>
      <c r="D419" s="109"/>
      <c r="E419" s="109"/>
      <c r="G419" s="109"/>
      <c r="H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</row>
    <row r="420" ht="15.75" customHeight="1">
      <c r="A420" s="109"/>
      <c r="B420" s="109"/>
      <c r="C420" s="109"/>
      <c r="D420" s="109"/>
      <c r="E420" s="109"/>
      <c r="G420" s="109"/>
      <c r="H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</row>
    <row r="421" ht="15.75" customHeight="1">
      <c r="A421" s="109"/>
      <c r="B421" s="109"/>
      <c r="C421" s="109"/>
      <c r="D421" s="109"/>
      <c r="E421" s="109"/>
      <c r="G421" s="109"/>
      <c r="H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</row>
    <row r="422" ht="15.75" customHeight="1">
      <c r="A422" s="109"/>
      <c r="B422" s="109"/>
      <c r="C422" s="109"/>
      <c r="D422" s="109"/>
      <c r="E422" s="109"/>
      <c r="G422" s="109"/>
      <c r="H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</row>
    <row r="423" ht="15.75" customHeight="1">
      <c r="A423" s="109"/>
      <c r="B423" s="109"/>
      <c r="C423" s="109"/>
      <c r="D423" s="109"/>
      <c r="E423" s="109"/>
      <c r="G423" s="109"/>
      <c r="H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</row>
    <row r="424" ht="15.75" customHeight="1">
      <c r="A424" s="109"/>
      <c r="B424" s="109"/>
      <c r="C424" s="109"/>
      <c r="D424" s="109"/>
      <c r="E424" s="109"/>
      <c r="G424" s="109"/>
      <c r="H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</row>
    <row r="425" ht="15.75" customHeight="1">
      <c r="A425" s="109"/>
      <c r="B425" s="109"/>
      <c r="C425" s="109"/>
      <c r="D425" s="109"/>
      <c r="E425" s="109"/>
      <c r="G425" s="109"/>
      <c r="H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</row>
    <row r="426" ht="15.75" customHeight="1">
      <c r="A426" s="109"/>
      <c r="B426" s="109"/>
      <c r="C426" s="109"/>
      <c r="D426" s="109"/>
      <c r="E426" s="109"/>
      <c r="G426" s="109"/>
      <c r="H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</row>
    <row r="427" ht="15.75" customHeight="1">
      <c r="A427" s="109"/>
      <c r="B427" s="109"/>
      <c r="C427" s="109"/>
      <c r="D427" s="109"/>
      <c r="E427" s="109"/>
      <c r="G427" s="109"/>
      <c r="H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</row>
    <row r="428" ht="15.75" customHeight="1">
      <c r="A428" s="109"/>
      <c r="B428" s="109"/>
      <c r="C428" s="109"/>
      <c r="D428" s="109"/>
      <c r="E428" s="109"/>
      <c r="G428" s="109"/>
      <c r="H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</row>
    <row r="429" ht="15.75" customHeight="1">
      <c r="A429" s="109"/>
      <c r="B429" s="109"/>
      <c r="C429" s="109"/>
      <c r="D429" s="109"/>
      <c r="E429" s="109"/>
      <c r="G429" s="109"/>
      <c r="H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</row>
    <row r="430" ht="15.75" customHeight="1">
      <c r="A430" s="109"/>
      <c r="B430" s="109"/>
      <c r="C430" s="109"/>
      <c r="D430" s="109"/>
      <c r="E430" s="109"/>
      <c r="G430" s="109"/>
      <c r="H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</row>
    <row r="431" ht="15.75" customHeight="1">
      <c r="A431" s="109"/>
      <c r="B431" s="109"/>
      <c r="C431" s="109"/>
      <c r="D431" s="109"/>
      <c r="E431" s="109"/>
      <c r="G431" s="109"/>
      <c r="H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</row>
    <row r="432" ht="15.75" customHeight="1">
      <c r="A432" s="109"/>
      <c r="B432" s="109"/>
      <c r="C432" s="109"/>
      <c r="D432" s="109"/>
      <c r="E432" s="109"/>
      <c r="G432" s="109"/>
      <c r="H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</row>
    <row r="433" ht="15.75" customHeight="1">
      <c r="A433" s="109"/>
      <c r="B433" s="109"/>
      <c r="C433" s="109"/>
      <c r="D433" s="109"/>
      <c r="E433" s="109"/>
      <c r="G433" s="109"/>
      <c r="H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</row>
    <row r="434" ht="15.75" customHeight="1">
      <c r="A434" s="109"/>
      <c r="B434" s="109"/>
      <c r="C434" s="109"/>
      <c r="D434" s="109"/>
      <c r="E434" s="109"/>
      <c r="G434" s="109"/>
      <c r="H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</row>
    <row r="435" ht="15.75" customHeight="1">
      <c r="A435" s="109"/>
      <c r="B435" s="109"/>
      <c r="C435" s="109"/>
      <c r="D435" s="109"/>
      <c r="E435" s="109"/>
      <c r="G435" s="109"/>
      <c r="H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</row>
    <row r="436" ht="15.75" customHeight="1">
      <c r="A436" s="109"/>
      <c r="B436" s="109"/>
      <c r="C436" s="109"/>
      <c r="D436" s="109"/>
      <c r="E436" s="109"/>
      <c r="G436" s="109"/>
      <c r="H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</row>
    <row r="437" ht="15.75" customHeight="1">
      <c r="A437" s="109"/>
      <c r="B437" s="109"/>
      <c r="C437" s="109"/>
      <c r="D437" s="109"/>
      <c r="E437" s="109"/>
      <c r="G437" s="109"/>
      <c r="H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</row>
    <row r="438" ht="15.75" customHeight="1">
      <c r="A438" s="109"/>
      <c r="B438" s="109"/>
      <c r="C438" s="109"/>
      <c r="D438" s="109"/>
      <c r="E438" s="109"/>
      <c r="G438" s="109"/>
      <c r="H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</row>
    <row r="439" ht="15.75" customHeight="1">
      <c r="A439" s="109"/>
      <c r="B439" s="109"/>
      <c r="C439" s="109"/>
      <c r="D439" s="109"/>
      <c r="E439" s="109"/>
      <c r="G439" s="109"/>
      <c r="H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</row>
    <row r="440" ht="15.75" customHeight="1">
      <c r="A440" s="109"/>
      <c r="B440" s="109"/>
      <c r="C440" s="109"/>
      <c r="D440" s="109"/>
      <c r="E440" s="109"/>
      <c r="G440" s="109"/>
      <c r="H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</row>
    <row r="441" ht="15.75" customHeight="1">
      <c r="A441" s="109"/>
      <c r="B441" s="109"/>
      <c r="C441" s="109"/>
      <c r="D441" s="109"/>
      <c r="E441" s="109"/>
      <c r="G441" s="109"/>
      <c r="H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</row>
    <row r="442" ht="15.75" customHeight="1">
      <c r="A442" s="109"/>
      <c r="B442" s="109"/>
      <c r="C442" s="109"/>
      <c r="D442" s="109"/>
      <c r="E442" s="109"/>
      <c r="G442" s="109"/>
      <c r="H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</row>
    <row r="443" ht="15.75" customHeight="1">
      <c r="A443" s="109"/>
      <c r="B443" s="109"/>
      <c r="C443" s="109"/>
      <c r="D443" s="109"/>
      <c r="E443" s="109"/>
      <c r="G443" s="109"/>
      <c r="H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</row>
    <row r="444" ht="15.75" customHeight="1">
      <c r="A444" s="109"/>
      <c r="B444" s="109"/>
      <c r="C444" s="109"/>
      <c r="D444" s="109"/>
      <c r="E444" s="109"/>
      <c r="G444" s="109"/>
      <c r="H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</row>
    <row r="445" ht="15.75" customHeight="1">
      <c r="A445" s="109"/>
      <c r="B445" s="109"/>
      <c r="C445" s="109"/>
      <c r="D445" s="109"/>
      <c r="E445" s="109"/>
      <c r="G445" s="109"/>
      <c r="H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</row>
    <row r="446" ht="15.75" customHeight="1">
      <c r="A446" s="109"/>
      <c r="B446" s="109"/>
      <c r="C446" s="109"/>
      <c r="D446" s="109"/>
      <c r="E446" s="109"/>
      <c r="G446" s="109"/>
      <c r="H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</row>
    <row r="447" ht="15.75" customHeight="1">
      <c r="A447" s="109"/>
      <c r="B447" s="109"/>
      <c r="C447" s="109"/>
      <c r="D447" s="109"/>
      <c r="E447" s="109"/>
      <c r="G447" s="109"/>
      <c r="H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</row>
    <row r="448" ht="15.75" customHeight="1">
      <c r="A448" s="109"/>
      <c r="B448" s="109"/>
      <c r="C448" s="109"/>
      <c r="D448" s="109"/>
      <c r="E448" s="109"/>
      <c r="G448" s="109"/>
      <c r="H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</row>
    <row r="449" ht="15.75" customHeight="1">
      <c r="A449" s="109"/>
      <c r="B449" s="109"/>
      <c r="C449" s="109"/>
      <c r="D449" s="109"/>
      <c r="E449" s="109"/>
      <c r="G449" s="109"/>
      <c r="H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</row>
    <row r="450" ht="15.75" customHeight="1">
      <c r="A450" s="109"/>
      <c r="B450" s="109"/>
      <c r="C450" s="109"/>
      <c r="D450" s="109"/>
      <c r="E450" s="109"/>
      <c r="G450" s="109"/>
      <c r="H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</row>
    <row r="451" ht="15.75" customHeight="1">
      <c r="A451" s="109"/>
      <c r="B451" s="109"/>
      <c r="C451" s="109"/>
      <c r="D451" s="109"/>
      <c r="E451" s="109"/>
      <c r="G451" s="109"/>
      <c r="H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</row>
    <row r="452" ht="15.75" customHeight="1">
      <c r="A452" s="109"/>
      <c r="B452" s="109"/>
      <c r="C452" s="109"/>
      <c r="D452" s="109"/>
      <c r="E452" s="109"/>
      <c r="G452" s="109"/>
      <c r="H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</row>
    <row r="453" ht="15.75" customHeight="1">
      <c r="A453" s="109"/>
      <c r="B453" s="109"/>
      <c r="C453" s="109"/>
      <c r="D453" s="109"/>
      <c r="E453" s="109"/>
      <c r="G453" s="109"/>
      <c r="H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</row>
    <row r="454" ht="15.75" customHeight="1">
      <c r="A454" s="109"/>
      <c r="B454" s="109"/>
      <c r="C454" s="109"/>
      <c r="D454" s="109"/>
      <c r="E454" s="109"/>
      <c r="G454" s="109"/>
      <c r="H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</row>
    <row r="455" ht="15.75" customHeight="1">
      <c r="A455" s="109"/>
      <c r="B455" s="109"/>
      <c r="C455" s="109"/>
      <c r="D455" s="109"/>
      <c r="E455" s="109"/>
      <c r="G455" s="109"/>
      <c r="H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</row>
    <row r="456" ht="15.75" customHeight="1">
      <c r="A456" s="109"/>
      <c r="B456" s="109"/>
      <c r="C456" s="109"/>
      <c r="D456" s="109"/>
      <c r="E456" s="109"/>
      <c r="G456" s="109"/>
      <c r="H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</row>
    <row r="457" ht="15.75" customHeight="1">
      <c r="A457" s="109"/>
      <c r="B457" s="109"/>
      <c r="C457" s="109"/>
      <c r="D457" s="109"/>
      <c r="E457" s="109"/>
      <c r="G457" s="109"/>
      <c r="H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</row>
    <row r="458" ht="15.75" customHeight="1">
      <c r="A458" s="109"/>
      <c r="B458" s="109"/>
      <c r="C458" s="109"/>
      <c r="D458" s="109"/>
      <c r="E458" s="109"/>
      <c r="G458" s="109"/>
      <c r="H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</row>
    <row r="459" ht="15.75" customHeight="1">
      <c r="A459" s="109"/>
      <c r="B459" s="109"/>
      <c r="C459" s="109"/>
      <c r="D459" s="109"/>
      <c r="E459" s="109"/>
      <c r="G459" s="109"/>
      <c r="H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</row>
    <row r="460" ht="15.75" customHeight="1">
      <c r="A460" s="109"/>
      <c r="B460" s="109"/>
      <c r="C460" s="109"/>
      <c r="D460" s="109"/>
      <c r="E460" s="109"/>
      <c r="G460" s="109"/>
      <c r="H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</row>
    <row r="461" ht="15.75" customHeight="1">
      <c r="A461" s="109"/>
      <c r="B461" s="109"/>
      <c r="C461" s="109"/>
      <c r="D461" s="109"/>
      <c r="E461" s="109"/>
      <c r="G461" s="109"/>
      <c r="H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</row>
    <row r="462" ht="15.75" customHeight="1">
      <c r="A462" s="109"/>
      <c r="B462" s="109"/>
      <c r="C462" s="109"/>
      <c r="D462" s="109"/>
      <c r="E462" s="109"/>
      <c r="G462" s="109"/>
      <c r="H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</row>
    <row r="463" ht="15.75" customHeight="1">
      <c r="A463" s="109"/>
      <c r="B463" s="109"/>
      <c r="C463" s="109"/>
      <c r="D463" s="109"/>
      <c r="E463" s="109"/>
      <c r="G463" s="109"/>
      <c r="H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</row>
    <row r="464" ht="15.75" customHeight="1">
      <c r="A464" s="109"/>
      <c r="B464" s="109"/>
      <c r="C464" s="109"/>
      <c r="D464" s="109"/>
      <c r="E464" s="109"/>
      <c r="G464" s="109"/>
      <c r="H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</row>
    <row r="465" ht="15.75" customHeight="1">
      <c r="A465" s="109"/>
      <c r="B465" s="109"/>
      <c r="C465" s="109"/>
      <c r="D465" s="109"/>
      <c r="E465" s="109"/>
      <c r="G465" s="109"/>
      <c r="H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</row>
    <row r="466" ht="15.75" customHeight="1">
      <c r="A466" s="109"/>
      <c r="B466" s="109"/>
      <c r="C466" s="109"/>
      <c r="D466" s="109"/>
      <c r="E466" s="109"/>
      <c r="G466" s="109"/>
      <c r="H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</row>
    <row r="467" ht="15.75" customHeight="1">
      <c r="A467" s="109"/>
      <c r="B467" s="109"/>
      <c r="C467" s="109"/>
      <c r="D467" s="109"/>
      <c r="E467" s="109"/>
      <c r="G467" s="109"/>
      <c r="H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</row>
    <row r="468" ht="15.75" customHeight="1">
      <c r="A468" s="109"/>
      <c r="B468" s="109"/>
      <c r="C468" s="109"/>
      <c r="D468" s="109"/>
      <c r="E468" s="109"/>
      <c r="G468" s="109"/>
      <c r="H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</row>
    <row r="469" ht="15.75" customHeight="1">
      <c r="A469" s="109"/>
      <c r="B469" s="109"/>
      <c r="C469" s="109"/>
      <c r="D469" s="109"/>
      <c r="E469" s="109"/>
      <c r="G469" s="109"/>
      <c r="H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</row>
    <row r="470" ht="15.75" customHeight="1">
      <c r="A470" s="109"/>
      <c r="B470" s="109"/>
      <c r="C470" s="109"/>
      <c r="D470" s="109"/>
      <c r="E470" s="109"/>
      <c r="G470" s="109"/>
      <c r="H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</row>
    <row r="471" ht="15.75" customHeight="1">
      <c r="A471" s="109"/>
      <c r="B471" s="109"/>
      <c r="C471" s="109"/>
      <c r="D471" s="109"/>
      <c r="E471" s="109"/>
      <c r="G471" s="109"/>
      <c r="H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</row>
    <row r="472" ht="15.75" customHeight="1">
      <c r="A472" s="109"/>
      <c r="B472" s="109"/>
      <c r="C472" s="109"/>
      <c r="D472" s="109"/>
      <c r="E472" s="109"/>
      <c r="G472" s="109"/>
      <c r="H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</row>
    <row r="473" ht="15.75" customHeight="1">
      <c r="A473" s="109"/>
      <c r="B473" s="109"/>
      <c r="C473" s="109"/>
      <c r="D473" s="109"/>
      <c r="E473" s="109"/>
      <c r="G473" s="109"/>
      <c r="H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</row>
    <row r="474" ht="15.75" customHeight="1">
      <c r="A474" s="109"/>
      <c r="B474" s="109"/>
      <c r="C474" s="109"/>
      <c r="D474" s="109"/>
      <c r="E474" s="109"/>
      <c r="G474" s="109"/>
      <c r="H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</row>
    <row r="475" ht="15.75" customHeight="1">
      <c r="A475" s="109"/>
      <c r="B475" s="109"/>
      <c r="C475" s="109"/>
      <c r="D475" s="109"/>
      <c r="E475" s="109"/>
      <c r="G475" s="109"/>
      <c r="H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</row>
    <row r="476" ht="15.75" customHeight="1">
      <c r="A476" s="109"/>
      <c r="B476" s="109"/>
      <c r="C476" s="109"/>
      <c r="D476" s="109"/>
      <c r="E476" s="109"/>
      <c r="G476" s="109"/>
      <c r="H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</row>
    <row r="477" ht="15.75" customHeight="1">
      <c r="A477" s="109"/>
      <c r="B477" s="109"/>
      <c r="C477" s="109"/>
      <c r="D477" s="109"/>
      <c r="E477" s="109"/>
      <c r="G477" s="109"/>
      <c r="H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</row>
    <row r="478" ht="15.75" customHeight="1">
      <c r="A478" s="109"/>
      <c r="B478" s="109"/>
      <c r="C478" s="109"/>
      <c r="D478" s="109"/>
      <c r="E478" s="109"/>
      <c r="G478" s="109"/>
      <c r="H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</row>
    <row r="479" ht="15.75" customHeight="1">
      <c r="A479" s="109"/>
      <c r="B479" s="109"/>
      <c r="C479" s="109"/>
      <c r="D479" s="109"/>
      <c r="E479" s="109"/>
      <c r="G479" s="109"/>
      <c r="H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</row>
    <row r="480" ht="15.75" customHeight="1">
      <c r="A480" s="109"/>
      <c r="B480" s="109"/>
      <c r="C480" s="109"/>
      <c r="D480" s="109"/>
      <c r="E480" s="109"/>
      <c r="G480" s="109"/>
      <c r="H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</row>
    <row r="481" ht="15.75" customHeight="1">
      <c r="A481" s="109"/>
      <c r="B481" s="109"/>
      <c r="C481" s="109"/>
      <c r="D481" s="109"/>
      <c r="E481" s="109"/>
      <c r="G481" s="109"/>
      <c r="H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</row>
    <row r="482" ht="15.75" customHeight="1">
      <c r="A482" s="109"/>
      <c r="B482" s="109"/>
      <c r="C482" s="109"/>
      <c r="D482" s="109"/>
      <c r="E482" s="109"/>
      <c r="G482" s="109"/>
      <c r="H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</row>
    <row r="483" ht="15.75" customHeight="1">
      <c r="A483" s="109"/>
      <c r="B483" s="109"/>
      <c r="C483" s="109"/>
      <c r="D483" s="109"/>
      <c r="E483" s="109"/>
      <c r="G483" s="109"/>
      <c r="H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</row>
    <row r="484" ht="15.75" customHeight="1">
      <c r="A484" s="109"/>
      <c r="B484" s="109"/>
      <c r="C484" s="109"/>
      <c r="D484" s="109"/>
      <c r="E484" s="109"/>
      <c r="G484" s="109"/>
      <c r="H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</row>
    <row r="485" ht="15.75" customHeight="1">
      <c r="A485" s="109"/>
      <c r="B485" s="109"/>
      <c r="C485" s="109"/>
      <c r="D485" s="109"/>
      <c r="E485" s="109"/>
      <c r="G485" s="109"/>
      <c r="H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</row>
    <row r="486" ht="15.75" customHeight="1">
      <c r="A486" s="109"/>
      <c r="B486" s="109"/>
      <c r="C486" s="109"/>
      <c r="D486" s="109"/>
      <c r="E486" s="109"/>
      <c r="G486" s="109"/>
      <c r="H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</row>
    <row r="487" ht="15.75" customHeight="1">
      <c r="A487" s="109"/>
      <c r="B487" s="109"/>
      <c r="C487" s="109"/>
      <c r="D487" s="109"/>
      <c r="E487" s="109"/>
      <c r="G487" s="109"/>
      <c r="H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</row>
    <row r="488" ht="15.75" customHeight="1">
      <c r="A488" s="109"/>
      <c r="B488" s="109"/>
      <c r="C488" s="109"/>
      <c r="D488" s="109"/>
      <c r="E488" s="109"/>
      <c r="G488" s="109"/>
      <c r="H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</row>
    <row r="489" ht="15.75" customHeight="1">
      <c r="A489" s="109"/>
      <c r="B489" s="109"/>
      <c r="C489" s="109"/>
      <c r="D489" s="109"/>
      <c r="E489" s="109"/>
      <c r="G489" s="109"/>
      <c r="H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</row>
    <row r="490" ht="15.75" customHeight="1">
      <c r="A490" s="109"/>
      <c r="B490" s="109"/>
      <c r="C490" s="109"/>
      <c r="D490" s="109"/>
      <c r="E490" s="109"/>
      <c r="G490" s="109"/>
      <c r="H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</row>
    <row r="491" ht="15.75" customHeight="1">
      <c r="A491" s="109"/>
      <c r="B491" s="109"/>
      <c r="C491" s="109"/>
      <c r="D491" s="109"/>
      <c r="E491" s="109"/>
      <c r="G491" s="109"/>
      <c r="H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</row>
    <row r="492" ht="15.75" customHeight="1">
      <c r="A492" s="109"/>
      <c r="B492" s="109"/>
      <c r="C492" s="109"/>
      <c r="D492" s="109"/>
      <c r="E492" s="109"/>
      <c r="G492" s="109"/>
      <c r="H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</row>
    <row r="493" ht="15.75" customHeight="1">
      <c r="A493" s="109"/>
      <c r="B493" s="109"/>
      <c r="C493" s="109"/>
      <c r="D493" s="109"/>
      <c r="E493" s="109"/>
      <c r="G493" s="109"/>
      <c r="H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</row>
    <row r="494" ht="15.75" customHeight="1">
      <c r="A494" s="109"/>
      <c r="B494" s="109"/>
      <c r="C494" s="109"/>
      <c r="D494" s="109"/>
      <c r="E494" s="109"/>
      <c r="G494" s="109"/>
      <c r="H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</row>
    <row r="495" ht="15.75" customHeight="1">
      <c r="A495" s="109"/>
      <c r="B495" s="109"/>
      <c r="C495" s="109"/>
      <c r="D495" s="109"/>
      <c r="E495" s="109"/>
      <c r="G495" s="109"/>
      <c r="H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</row>
    <row r="496" ht="15.75" customHeight="1">
      <c r="A496" s="109"/>
      <c r="B496" s="109"/>
      <c r="C496" s="109"/>
      <c r="D496" s="109"/>
      <c r="E496" s="109"/>
      <c r="G496" s="109"/>
      <c r="H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</row>
    <row r="497" ht="15.75" customHeight="1">
      <c r="A497" s="109"/>
      <c r="B497" s="109"/>
      <c r="C497" s="109"/>
      <c r="D497" s="109"/>
      <c r="E497" s="109"/>
      <c r="G497" s="109"/>
      <c r="H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</row>
    <row r="498" ht="15.75" customHeight="1">
      <c r="A498" s="109"/>
      <c r="B498" s="109"/>
      <c r="C498" s="109"/>
      <c r="D498" s="109"/>
      <c r="E498" s="109"/>
      <c r="G498" s="109"/>
      <c r="H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</row>
    <row r="499" ht="15.75" customHeight="1">
      <c r="A499" s="109"/>
      <c r="B499" s="109"/>
      <c r="C499" s="109"/>
      <c r="D499" s="109"/>
      <c r="E499" s="109"/>
      <c r="G499" s="109"/>
      <c r="H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</row>
    <row r="500" ht="15.75" customHeight="1">
      <c r="A500" s="109"/>
      <c r="B500" s="109"/>
      <c r="C500" s="109"/>
      <c r="D500" s="109"/>
      <c r="E500" s="109"/>
      <c r="G500" s="109"/>
      <c r="H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</row>
    <row r="501" ht="15.75" customHeight="1">
      <c r="A501" s="109"/>
      <c r="B501" s="109"/>
      <c r="C501" s="109"/>
      <c r="D501" s="109"/>
      <c r="E501" s="109"/>
      <c r="G501" s="109"/>
      <c r="H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</row>
    <row r="502" ht="15.75" customHeight="1">
      <c r="A502" s="109"/>
      <c r="B502" s="109"/>
      <c r="C502" s="109"/>
      <c r="D502" s="109"/>
      <c r="E502" s="109"/>
      <c r="G502" s="109"/>
      <c r="H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</row>
    <row r="503" ht="15.75" customHeight="1">
      <c r="A503" s="109"/>
      <c r="B503" s="109"/>
      <c r="C503" s="109"/>
      <c r="D503" s="109"/>
      <c r="E503" s="109"/>
      <c r="G503" s="109"/>
      <c r="H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</row>
    <row r="504" ht="15.75" customHeight="1">
      <c r="A504" s="109"/>
      <c r="B504" s="109"/>
      <c r="C504" s="109"/>
      <c r="D504" s="109"/>
      <c r="E504" s="109"/>
      <c r="G504" s="109"/>
      <c r="H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</row>
    <row r="505" ht="15.75" customHeight="1">
      <c r="A505" s="109"/>
      <c r="B505" s="109"/>
      <c r="C505" s="109"/>
      <c r="D505" s="109"/>
      <c r="E505" s="109"/>
      <c r="G505" s="109"/>
      <c r="H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</row>
    <row r="506" ht="15.75" customHeight="1">
      <c r="A506" s="109"/>
      <c r="B506" s="109"/>
      <c r="C506" s="109"/>
      <c r="D506" s="109"/>
      <c r="E506" s="109"/>
      <c r="G506" s="109"/>
      <c r="H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</row>
    <row r="507" ht="15.75" customHeight="1">
      <c r="A507" s="109"/>
      <c r="B507" s="109"/>
      <c r="C507" s="109"/>
      <c r="D507" s="109"/>
      <c r="E507" s="109"/>
      <c r="G507" s="109"/>
      <c r="H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</row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S$34:$Z$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 ht="15.75" customHeight="1">
      <c r="A1" s="127" t="s">
        <v>543</v>
      </c>
      <c r="B1" s="117"/>
      <c r="C1" s="117"/>
      <c r="D1" s="117"/>
      <c r="E1" s="128"/>
      <c r="F1" s="128"/>
      <c r="G1" s="129"/>
      <c r="H1" s="129"/>
    </row>
    <row r="2" ht="15.75" customHeight="1">
      <c r="A2" s="127" t="s">
        <v>544</v>
      </c>
      <c r="B2" s="127" t="s">
        <v>545</v>
      </c>
      <c r="C2" s="130" t="s">
        <v>546</v>
      </c>
      <c r="D2" s="117"/>
      <c r="E2" s="128"/>
      <c r="F2" s="128"/>
      <c r="G2" s="129"/>
      <c r="H2" s="129"/>
    </row>
    <row r="3" ht="15.75" customHeight="1">
      <c r="A3" s="117" t="s">
        <v>547</v>
      </c>
      <c r="B3" s="117" t="s">
        <v>548</v>
      </c>
      <c r="C3" s="117"/>
      <c r="D3" s="131"/>
      <c r="E3" s="128"/>
      <c r="F3" s="128"/>
      <c r="G3" s="129"/>
      <c r="H3" s="129"/>
    </row>
    <row r="4" ht="15.75" customHeight="1">
      <c r="A4" s="117" t="s">
        <v>549</v>
      </c>
      <c r="B4" s="117" t="s">
        <v>548</v>
      </c>
      <c r="C4" s="132"/>
      <c r="D4" s="133"/>
      <c r="E4" s="128"/>
      <c r="F4" s="128"/>
      <c r="G4" s="129"/>
      <c r="H4" s="129"/>
    </row>
    <row r="5" ht="15.75" customHeight="1">
      <c r="A5" s="117" t="s">
        <v>550</v>
      </c>
      <c r="B5" s="117" t="s">
        <v>548</v>
      </c>
      <c r="C5" s="117"/>
      <c r="D5" s="117"/>
      <c r="E5" s="128"/>
      <c r="F5" s="128"/>
      <c r="G5" s="129"/>
      <c r="H5" s="129"/>
    </row>
    <row r="6" ht="15.75" customHeight="1">
      <c r="A6" s="127"/>
      <c r="B6" s="117"/>
      <c r="C6" s="117"/>
      <c r="D6" s="117"/>
      <c r="E6" s="128"/>
      <c r="F6" s="128"/>
      <c r="G6" s="129"/>
      <c r="H6" s="129"/>
    </row>
    <row r="7" ht="15.75" customHeight="1">
      <c r="A7" s="118" t="s">
        <v>551</v>
      </c>
      <c r="B7" s="117"/>
      <c r="C7" s="117"/>
      <c r="D7" s="117"/>
      <c r="E7" s="128"/>
      <c r="F7" s="128"/>
      <c r="G7" s="129"/>
      <c r="H7" s="129"/>
    </row>
    <row r="8" ht="15.75" customHeight="1">
      <c r="A8" s="123"/>
      <c r="B8" s="134"/>
      <c r="C8" s="135"/>
      <c r="D8" s="135"/>
      <c r="E8" s="136" t="s">
        <v>552</v>
      </c>
      <c r="F8" s="137"/>
      <c r="G8" s="138" t="s">
        <v>514</v>
      </c>
      <c r="H8" s="137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</row>
    <row r="9" ht="15.75" customHeight="1">
      <c r="A9" s="140" t="s">
        <v>2</v>
      </c>
      <c r="B9" s="141" t="s">
        <v>3</v>
      </c>
      <c r="C9" s="141" t="s">
        <v>553</v>
      </c>
      <c r="D9" s="141" t="s">
        <v>554</v>
      </c>
      <c r="E9" s="140" t="s">
        <v>446</v>
      </c>
      <c r="F9" s="141" t="s">
        <v>451</v>
      </c>
      <c r="G9" s="140" t="s">
        <v>446</v>
      </c>
      <c r="H9" s="141" t="s">
        <v>451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</row>
    <row r="10" ht="15.75" customHeight="1">
      <c r="A10" s="123" t="s">
        <v>56</v>
      </c>
      <c r="B10" s="123" t="s">
        <v>57</v>
      </c>
      <c r="C10" s="134"/>
      <c r="D10" s="142" t="s">
        <v>555</v>
      </c>
      <c r="E10" s="126">
        <v>7.0</v>
      </c>
      <c r="F10" s="143">
        <v>626.2062317567999</v>
      </c>
      <c r="G10" s="144">
        <v>12.0</v>
      </c>
      <c r="H10" s="143">
        <v>510.5914644414728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ht="15.75" customHeight="1">
      <c r="A11" s="123" t="s">
        <v>44</v>
      </c>
      <c r="B11" s="123" t="s">
        <v>45</v>
      </c>
      <c r="C11" s="134"/>
      <c r="D11" s="142" t="s">
        <v>555</v>
      </c>
      <c r="E11" s="126">
        <v>6.0</v>
      </c>
      <c r="F11" s="143">
        <v>652.2981580799999</v>
      </c>
      <c r="G11" s="126">
        <v>5.0</v>
      </c>
      <c r="H11" s="143">
        <v>679.4772479999999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ht="15.75" customHeight="1">
      <c r="A12" s="123" t="s">
        <v>41</v>
      </c>
      <c r="B12" s="123" t="s">
        <v>42</v>
      </c>
      <c r="C12" s="134"/>
      <c r="D12" s="142" t="s">
        <v>555</v>
      </c>
      <c r="E12" s="126">
        <v>1.0</v>
      </c>
      <c r="F12" s="145">
        <v>800.0</v>
      </c>
      <c r="G12" s="126">
        <v>3.0</v>
      </c>
      <c r="H12" s="145">
        <v>737.28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ht="15.75" customHeight="1">
      <c r="A13" s="123" t="s">
        <v>197</v>
      </c>
      <c r="B13" s="123" t="s">
        <v>52</v>
      </c>
      <c r="C13" s="134"/>
      <c r="D13" s="142" t="s">
        <v>556</v>
      </c>
      <c r="E13" s="126">
        <v>4.0</v>
      </c>
      <c r="F13" s="143">
        <v>741.4875</v>
      </c>
      <c r="G13" s="126">
        <v>1.0</v>
      </c>
      <c r="H13" s="145">
        <v>800.0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</row>
    <row r="14" ht="15.75" customHeight="1">
      <c r="A14" s="123" t="s">
        <v>557</v>
      </c>
      <c r="B14" s="123" t="s">
        <v>199</v>
      </c>
      <c r="C14" s="134"/>
      <c r="D14" s="142" t="s">
        <v>556</v>
      </c>
      <c r="E14" s="126">
        <v>5.0</v>
      </c>
      <c r="F14" s="143">
        <v>722.9503125</v>
      </c>
      <c r="G14" s="126">
        <v>2.0</v>
      </c>
      <c r="H14" s="145">
        <v>780.0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</row>
    <row r="15" ht="15.75" customHeight="1"/>
    <row r="16" ht="15.75" customHeight="1">
      <c r="A16" s="118" t="s">
        <v>558</v>
      </c>
    </row>
    <row r="17" ht="15.75" customHeight="1">
      <c r="A17" s="123"/>
      <c r="B17" s="134"/>
      <c r="C17" s="146" t="s">
        <v>559</v>
      </c>
      <c r="D17" s="147"/>
      <c r="E17" s="147"/>
      <c r="F17" s="148"/>
      <c r="G17" s="146" t="s">
        <v>559</v>
      </c>
      <c r="H17" s="147"/>
      <c r="I17" s="147"/>
      <c r="J17" s="14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ht="15.75" customHeight="1">
      <c r="A18" s="123" t="s">
        <v>2</v>
      </c>
      <c r="B18" s="134" t="s">
        <v>3</v>
      </c>
      <c r="C18" s="123" t="s">
        <v>553</v>
      </c>
      <c r="D18" s="123" t="s">
        <v>554</v>
      </c>
      <c r="E18" s="123" t="s">
        <v>446</v>
      </c>
      <c r="F18" s="134" t="s">
        <v>451</v>
      </c>
      <c r="G18" s="123" t="s">
        <v>553</v>
      </c>
      <c r="H18" s="123" t="s">
        <v>554</v>
      </c>
      <c r="I18" s="123" t="s">
        <v>446</v>
      </c>
      <c r="J18" s="134" t="s">
        <v>451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ht="15.75" customHeight="1">
      <c r="A19" s="123" t="s">
        <v>200</v>
      </c>
      <c r="B19" s="134" t="s">
        <v>560</v>
      </c>
      <c r="C19" s="123"/>
      <c r="D19" s="123" t="s">
        <v>556</v>
      </c>
      <c r="E19" s="122">
        <v>25.0</v>
      </c>
      <c r="F19" s="145">
        <v>626.2</v>
      </c>
      <c r="G19" s="123"/>
      <c r="H19" s="123" t="s">
        <v>556</v>
      </c>
      <c r="I19" s="122">
        <v>27.0</v>
      </c>
      <c r="J19" s="145">
        <v>607.55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ht="15.75" customHeight="1"/>
    <row r="21" ht="15.75" customHeight="1">
      <c r="A21" s="118" t="s">
        <v>561</v>
      </c>
    </row>
    <row r="22" ht="15.75" customHeight="1">
      <c r="A22" s="123"/>
      <c r="B22" s="134"/>
      <c r="C22" s="135"/>
      <c r="D22" s="135"/>
      <c r="E22" s="136" t="s">
        <v>562</v>
      </c>
      <c r="F22" s="137"/>
      <c r="G22" s="138" t="s">
        <v>563</v>
      </c>
      <c r="H22" s="137"/>
      <c r="I22" s="136" t="s">
        <v>564</v>
      </c>
      <c r="J22" s="137"/>
      <c r="K22" s="136" t="s">
        <v>565</v>
      </c>
      <c r="L22" s="137"/>
      <c r="M22" s="136" t="s">
        <v>566</v>
      </c>
      <c r="N22" s="137"/>
      <c r="O22" s="138" t="s">
        <v>567</v>
      </c>
      <c r="P22" s="137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ht="15.75" customHeight="1">
      <c r="A23" s="140" t="s">
        <v>2</v>
      </c>
      <c r="B23" s="141" t="s">
        <v>3</v>
      </c>
      <c r="C23" s="141" t="s">
        <v>553</v>
      </c>
      <c r="D23" s="141" t="s">
        <v>554</v>
      </c>
      <c r="E23" s="140" t="s">
        <v>446</v>
      </c>
      <c r="F23" s="141" t="s">
        <v>451</v>
      </c>
      <c r="G23" s="140" t="s">
        <v>446</v>
      </c>
      <c r="H23" s="141" t="s">
        <v>451</v>
      </c>
      <c r="I23" s="140" t="s">
        <v>446</v>
      </c>
      <c r="J23" s="141" t="s">
        <v>451</v>
      </c>
      <c r="K23" s="140" t="s">
        <v>446</v>
      </c>
      <c r="L23" s="141" t="s">
        <v>451</v>
      </c>
      <c r="M23" s="140" t="s">
        <v>446</v>
      </c>
      <c r="N23" s="141" t="s">
        <v>451</v>
      </c>
      <c r="O23" s="140" t="s">
        <v>446</v>
      </c>
      <c r="P23" s="141" t="s">
        <v>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ht="15.75" customHeight="1">
      <c r="A24" s="123" t="s">
        <v>433</v>
      </c>
      <c r="B24" s="123" t="s">
        <v>201</v>
      </c>
      <c r="C24" s="134"/>
      <c r="D24" s="142" t="s">
        <v>556</v>
      </c>
      <c r="E24" s="126">
        <v>1.0</v>
      </c>
      <c r="F24" s="149">
        <v>750.0</v>
      </c>
      <c r="G24" s="150">
        <v>2.0</v>
      </c>
      <c r="H24" s="142">
        <v>723.75</v>
      </c>
      <c r="I24" s="123"/>
      <c r="J24" s="134"/>
      <c r="K24" s="126"/>
      <c r="L24" s="134"/>
      <c r="M24" s="123"/>
      <c r="N24" s="134"/>
      <c r="O24" s="123"/>
      <c r="P24" s="13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ht="15.75" customHeight="1">
      <c r="A25" s="123" t="s">
        <v>568</v>
      </c>
      <c r="B25" s="123" t="s">
        <v>209</v>
      </c>
      <c r="C25" s="134"/>
      <c r="D25" s="142" t="s">
        <v>556</v>
      </c>
      <c r="E25" s="126">
        <v>7.0</v>
      </c>
      <c r="F25" s="142">
        <v>605.65</v>
      </c>
      <c r="G25" s="126">
        <v>11.0</v>
      </c>
      <c r="H25" s="142">
        <v>525.21</v>
      </c>
      <c r="I25" s="123">
        <v>10.0</v>
      </c>
      <c r="J25" s="142">
        <v>544.26</v>
      </c>
      <c r="K25" s="126">
        <v>6.0</v>
      </c>
      <c r="L25" s="142">
        <v>627.62</v>
      </c>
      <c r="M25" s="123"/>
      <c r="N25" s="134"/>
      <c r="O25" s="123"/>
      <c r="P25" s="134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ht="15.75" customHeight="1">
      <c r="A26" s="123" t="s">
        <v>198</v>
      </c>
      <c r="B26" s="123" t="s">
        <v>569</v>
      </c>
      <c r="C26" s="134"/>
      <c r="D26" s="142" t="s">
        <v>556</v>
      </c>
      <c r="E26" s="126" t="s">
        <v>570</v>
      </c>
      <c r="F26" s="142">
        <v>0.0</v>
      </c>
      <c r="G26" s="126">
        <v>1.0</v>
      </c>
      <c r="H26" s="142">
        <v>750.0</v>
      </c>
      <c r="I26" s="123"/>
      <c r="J26" s="151"/>
      <c r="K26" s="126"/>
      <c r="L26" s="151"/>
      <c r="M26" s="123"/>
      <c r="N26" s="134"/>
      <c r="O26" s="123"/>
      <c r="P26" s="134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ht="15.75" customHeight="1">
      <c r="A27" s="123" t="s">
        <v>37</v>
      </c>
      <c r="B27" s="123" t="s">
        <v>38</v>
      </c>
      <c r="C27" s="134"/>
      <c r="D27" s="142" t="s">
        <v>555</v>
      </c>
      <c r="E27" s="126">
        <v>1.0</v>
      </c>
      <c r="F27" s="142">
        <v>750.0</v>
      </c>
      <c r="G27" s="126">
        <v>4.0</v>
      </c>
      <c r="H27" s="142">
        <v>643.03</v>
      </c>
      <c r="I27" s="123"/>
      <c r="J27" s="142"/>
      <c r="K27" s="126"/>
      <c r="L27" s="142"/>
      <c r="M27" s="123"/>
      <c r="N27" s="134"/>
      <c r="O27" s="123"/>
      <c r="P27" s="134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ht="15.75" customHeight="1">
      <c r="A28" s="123" t="s">
        <v>238</v>
      </c>
      <c r="B28" s="123" t="s">
        <v>571</v>
      </c>
      <c r="C28" s="134"/>
      <c r="D28" s="142" t="s">
        <v>556</v>
      </c>
      <c r="E28" s="126"/>
      <c r="F28" s="142"/>
      <c r="G28" s="126"/>
      <c r="H28" s="151"/>
      <c r="I28" s="123"/>
      <c r="J28" s="134"/>
      <c r="K28" s="126"/>
      <c r="L28" s="142"/>
      <c r="M28" s="122">
        <v>39.0</v>
      </c>
      <c r="N28" s="145">
        <v>193.69</v>
      </c>
      <c r="O28" s="122">
        <v>8.0</v>
      </c>
      <c r="P28" s="122">
        <v>584.46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ht="15.75" customHeight="1">
      <c r="A29" s="123" t="s">
        <v>219</v>
      </c>
      <c r="B29" s="123" t="s">
        <v>220</v>
      </c>
      <c r="C29" s="134"/>
      <c r="D29" s="142" t="s">
        <v>556</v>
      </c>
      <c r="E29" s="126">
        <v>13.0</v>
      </c>
      <c r="F29" s="142">
        <v>489.09</v>
      </c>
      <c r="G29" s="126"/>
      <c r="H29" s="142"/>
      <c r="I29" s="123">
        <v>8.0</v>
      </c>
      <c r="J29" s="142">
        <v>584.46</v>
      </c>
      <c r="K29" s="126">
        <v>33.0</v>
      </c>
      <c r="L29" s="142">
        <v>239.85</v>
      </c>
      <c r="M29" s="122">
        <v>4.0</v>
      </c>
      <c r="N29" s="145">
        <v>673.97</v>
      </c>
      <c r="O29" s="123"/>
      <c r="P29" s="134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ht="15.75" customHeight="1">
      <c r="A30" s="123" t="s">
        <v>572</v>
      </c>
      <c r="B30" s="123" t="s">
        <v>204</v>
      </c>
      <c r="C30" s="134"/>
      <c r="D30" s="142" t="s">
        <v>556</v>
      </c>
      <c r="E30" s="126">
        <v>9.0</v>
      </c>
      <c r="F30" s="142">
        <v>564.0</v>
      </c>
      <c r="G30" s="126">
        <v>3.0</v>
      </c>
      <c r="H30" s="142">
        <v>698.42</v>
      </c>
      <c r="I30" s="123"/>
      <c r="J30" s="142"/>
      <c r="K30" s="126"/>
      <c r="L30" s="142"/>
      <c r="M30" s="123"/>
      <c r="N30" s="134"/>
      <c r="O30" s="123"/>
      <c r="P30" s="134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ht="15.75" customHeight="1">
      <c r="A31" s="123" t="s">
        <v>217</v>
      </c>
      <c r="B31" s="123" t="s">
        <v>218</v>
      </c>
      <c r="C31" s="134"/>
      <c r="D31" s="142" t="s">
        <v>556</v>
      </c>
      <c r="E31" s="126">
        <v>20.0</v>
      </c>
      <c r="F31" s="142">
        <v>381.14</v>
      </c>
      <c r="G31" s="126">
        <v>50.0</v>
      </c>
      <c r="H31" s="142">
        <v>0.0</v>
      </c>
      <c r="I31" s="123">
        <v>22.0</v>
      </c>
      <c r="J31" s="142">
        <v>354.92</v>
      </c>
      <c r="K31" s="126">
        <v>2.0</v>
      </c>
      <c r="L31" s="142">
        <v>723.75</v>
      </c>
      <c r="M31" s="123"/>
      <c r="N31" s="134"/>
      <c r="O31" s="123"/>
      <c r="P31" s="134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ht="15.75" customHeight="1">
      <c r="A32" s="123" t="s">
        <v>573</v>
      </c>
      <c r="B32" s="123" t="s">
        <v>60</v>
      </c>
      <c r="C32" s="134"/>
      <c r="D32" s="142" t="s">
        <v>555</v>
      </c>
      <c r="E32" s="126">
        <v>9.0</v>
      </c>
      <c r="F32" s="142">
        <v>497.57</v>
      </c>
      <c r="G32" s="126" t="s">
        <v>570</v>
      </c>
      <c r="H32" s="142">
        <v>0.0</v>
      </c>
      <c r="I32" s="123">
        <v>13.0</v>
      </c>
      <c r="J32" s="142">
        <v>405.27</v>
      </c>
      <c r="K32" s="126">
        <v>7.0</v>
      </c>
      <c r="L32" s="142">
        <v>551.32</v>
      </c>
      <c r="M32" s="122">
        <v>5.0</v>
      </c>
      <c r="N32" s="145">
        <v>610.88</v>
      </c>
      <c r="O32" s="123" t="s">
        <v>570</v>
      </c>
      <c r="P32" s="145">
        <v>0.0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ht="15.75" customHeight="1">
      <c r="A33" s="123" t="s">
        <v>574</v>
      </c>
      <c r="B33" s="123" t="s">
        <v>57</v>
      </c>
      <c r="C33" s="134"/>
      <c r="D33" s="142" t="s">
        <v>555</v>
      </c>
      <c r="E33" s="126"/>
      <c r="F33" s="142"/>
      <c r="G33" s="126"/>
      <c r="H33" s="142"/>
      <c r="I33" s="123">
        <v>4.0</v>
      </c>
      <c r="J33" s="126">
        <v>643.03</v>
      </c>
      <c r="K33" s="123">
        <v>4.0</v>
      </c>
      <c r="L33" s="142">
        <v>643.03</v>
      </c>
      <c r="M33" s="123"/>
      <c r="N33" s="134"/>
      <c r="O33" s="123"/>
      <c r="P33" s="134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ht="15.75" customHeight="1">
      <c r="A34" s="123" t="s">
        <v>210</v>
      </c>
      <c r="B34" s="123" t="s">
        <v>211</v>
      </c>
      <c r="C34" s="134"/>
      <c r="D34" s="142" t="s">
        <v>556</v>
      </c>
      <c r="E34" s="126">
        <v>24.0</v>
      </c>
      <c r="F34" s="142">
        <v>330.51</v>
      </c>
      <c r="G34" s="126">
        <v>22.0</v>
      </c>
      <c r="H34" s="142">
        <v>354.92</v>
      </c>
      <c r="I34" s="123">
        <v>26.0</v>
      </c>
      <c r="J34" s="142">
        <v>297.01</v>
      </c>
      <c r="K34" s="126">
        <v>11.0</v>
      </c>
      <c r="L34" s="142">
        <v>525.21</v>
      </c>
      <c r="M34" s="122">
        <v>9.0</v>
      </c>
      <c r="N34" s="145">
        <v>564.0</v>
      </c>
      <c r="O34" s="122">
        <v>4.0</v>
      </c>
      <c r="P34" s="122">
        <v>673.97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ht="15.75" customHeight="1">
      <c r="A35" s="123" t="s">
        <v>205</v>
      </c>
      <c r="B35" s="123" t="s">
        <v>206</v>
      </c>
      <c r="C35" s="134"/>
      <c r="D35" s="142" t="s">
        <v>556</v>
      </c>
      <c r="E35" s="126"/>
      <c r="F35" s="142"/>
      <c r="G35" s="126">
        <v>43.0</v>
      </c>
      <c r="H35" s="142">
        <v>0.0</v>
      </c>
      <c r="I35" s="123"/>
      <c r="J35" s="142"/>
      <c r="K35" s="126">
        <v>12.0</v>
      </c>
      <c r="L35" s="142">
        <v>506.83</v>
      </c>
      <c r="M35" s="123"/>
      <c r="N35" s="134"/>
      <c r="O35" s="123"/>
      <c r="P35" s="13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ht="15.75" customHeight="1">
      <c r="A36" s="123" t="s">
        <v>224</v>
      </c>
      <c r="B36" s="123" t="s">
        <v>225</v>
      </c>
      <c r="C36" s="134"/>
      <c r="D36" s="142" t="s">
        <v>556</v>
      </c>
      <c r="E36" s="126">
        <v>10.0</v>
      </c>
      <c r="F36" s="142">
        <v>544.26</v>
      </c>
      <c r="G36" s="126">
        <v>16.0</v>
      </c>
      <c r="H36" s="142">
        <v>439.51</v>
      </c>
      <c r="I36" s="123"/>
      <c r="J36" s="142"/>
      <c r="K36" s="126">
        <v>39.0</v>
      </c>
      <c r="L36" s="142">
        <v>193.69</v>
      </c>
      <c r="M36" s="123"/>
      <c r="N36" s="145"/>
      <c r="O36" s="123"/>
      <c r="P36" s="13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ht="15.75" customHeight="1">
      <c r="A37" s="123" t="s">
        <v>236</v>
      </c>
      <c r="B37" s="123" t="s">
        <v>237</v>
      </c>
      <c r="C37" s="134"/>
      <c r="D37" s="142" t="s">
        <v>556</v>
      </c>
      <c r="E37" s="123"/>
      <c r="F37" s="134"/>
      <c r="G37" s="123">
        <v>17.0</v>
      </c>
      <c r="H37" s="134">
        <v>424.13</v>
      </c>
      <c r="I37" s="123"/>
      <c r="J37" s="142"/>
      <c r="K37" s="126">
        <v>66.0</v>
      </c>
      <c r="L37" s="142">
        <v>0.0</v>
      </c>
      <c r="M37" s="122">
        <v>40.0</v>
      </c>
      <c r="N37" s="145">
        <v>186.91</v>
      </c>
      <c r="O37" s="122">
        <v>15.0</v>
      </c>
      <c r="P37" s="122">
        <v>455.45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ht="15.75" customHeight="1">
      <c r="A38" s="123" t="s">
        <v>575</v>
      </c>
      <c r="B38" s="123" t="s">
        <v>576</v>
      </c>
      <c r="C38" s="134"/>
      <c r="D38" s="142" t="s">
        <v>556</v>
      </c>
      <c r="E38" s="123">
        <v>17.0</v>
      </c>
      <c r="F38" s="134">
        <v>424.13</v>
      </c>
      <c r="G38" s="123"/>
      <c r="H38" s="134"/>
      <c r="I38" s="123"/>
      <c r="J38" s="142"/>
      <c r="K38" s="126">
        <v>37.0</v>
      </c>
      <c r="L38" s="142">
        <v>207.99</v>
      </c>
      <c r="M38" s="122">
        <v>41.0</v>
      </c>
      <c r="N38" s="145">
        <v>0.0</v>
      </c>
      <c r="O38" s="123"/>
      <c r="P38" s="134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ht="15.75" customHeight="1">
      <c r="A39" s="123" t="s">
        <v>239</v>
      </c>
      <c r="B39" s="123" t="s">
        <v>240</v>
      </c>
      <c r="C39" s="134"/>
      <c r="D39" s="142" t="s">
        <v>556</v>
      </c>
      <c r="E39" s="123"/>
      <c r="F39" s="134"/>
      <c r="G39" s="123"/>
      <c r="H39" s="134"/>
      <c r="I39" s="123">
        <v>49.0</v>
      </c>
      <c r="J39" s="142">
        <v>0.0</v>
      </c>
      <c r="K39" s="126">
        <v>31.0</v>
      </c>
      <c r="L39" s="142">
        <v>257.56</v>
      </c>
      <c r="M39" s="122">
        <v>34.0</v>
      </c>
      <c r="N39" s="145">
        <v>231.45</v>
      </c>
      <c r="O39" s="122">
        <v>28.0</v>
      </c>
      <c r="P39" s="122">
        <v>286.61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ht="15.75" customHeight="1">
      <c r="A40" s="123" t="s">
        <v>230</v>
      </c>
      <c r="B40" s="123" t="s">
        <v>231</v>
      </c>
      <c r="C40" s="134"/>
      <c r="D40" s="142" t="s">
        <v>556</v>
      </c>
      <c r="E40" s="123">
        <v>46.0</v>
      </c>
      <c r="F40" s="134">
        <v>0.0</v>
      </c>
      <c r="G40" s="123">
        <v>29.0</v>
      </c>
      <c r="H40" s="134">
        <v>276.58</v>
      </c>
      <c r="I40" s="123">
        <v>9.0</v>
      </c>
      <c r="J40" s="142">
        <v>564.0</v>
      </c>
      <c r="K40" s="126">
        <v>14.0</v>
      </c>
      <c r="L40" s="142">
        <v>471.97</v>
      </c>
      <c r="M40" s="122">
        <v>18.0</v>
      </c>
      <c r="N40" s="145">
        <v>409.28</v>
      </c>
      <c r="O40" s="122">
        <v>5.0</v>
      </c>
      <c r="P40" s="122">
        <v>650.39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ht="15.75" customHeight="1">
      <c r="A41" s="123" t="s">
        <v>226</v>
      </c>
      <c r="B41" s="123" t="s">
        <v>227</v>
      </c>
      <c r="C41" s="134"/>
      <c r="D41" s="142" t="s">
        <v>556</v>
      </c>
      <c r="E41" s="123">
        <v>12.0</v>
      </c>
      <c r="F41" s="134">
        <v>506.83</v>
      </c>
      <c r="G41" s="123">
        <v>12.0</v>
      </c>
      <c r="H41" s="134">
        <v>506.83</v>
      </c>
      <c r="I41" s="123"/>
      <c r="J41" s="142"/>
      <c r="K41" s="126"/>
      <c r="L41" s="142"/>
      <c r="M41" s="123"/>
      <c r="N41" s="134"/>
      <c r="O41" s="123"/>
      <c r="P41" s="134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ht="15.75" customHeight="1">
      <c r="A42" s="123" t="s">
        <v>44</v>
      </c>
      <c r="B42" s="123" t="s">
        <v>45</v>
      </c>
      <c r="C42" s="134"/>
      <c r="D42" s="142" t="s">
        <v>555</v>
      </c>
      <c r="E42" s="123">
        <v>2.0</v>
      </c>
      <c r="F42" s="134">
        <v>712.5</v>
      </c>
      <c r="G42" s="123">
        <v>3.0</v>
      </c>
      <c r="H42" s="134">
        <v>676.88</v>
      </c>
      <c r="I42" s="123"/>
      <c r="J42" s="142"/>
      <c r="K42" s="126"/>
      <c r="L42" s="142"/>
      <c r="M42" s="123"/>
      <c r="N42" s="134"/>
      <c r="O42" s="123"/>
      <c r="P42" s="134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ht="15.75" customHeight="1">
      <c r="A43" s="123" t="s">
        <v>577</v>
      </c>
      <c r="B43" s="123" t="s">
        <v>246</v>
      </c>
      <c r="C43" s="134"/>
      <c r="D43" s="142" t="s">
        <v>556</v>
      </c>
      <c r="E43" s="123">
        <v>31.0</v>
      </c>
      <c r="F43" s="134">
        <v>257.56</v>
      </c>
      <c r="G43" s="123"/>
      <c r="H43" s="134"/>
      <c r="I43" s="123"/>
      <c r="J43" s="142"/>
      <c r="K43" s="126"/>
      <c r="L43" s="142"/>
      <c r="M43" s="122">
        <v>12.0</v>
      </c>
      <c r="N43" s="145">
        <v>506.83</v>
      </c>
      <c r="O43" s="122">
        <v>33.0</v>
      </c>
      <c r="P43" s="122">
        <v>239.85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ht="15.75" customHeight="1">
      <c r="A44" s="123" t="s">
        <v>578</v>
      </c>
      <c r="B44" s="123" t="s">
        <v>42</v>
      </c>
      <c r="C44" s="134"/>
      <c r="D44" s="142" t="s">
        <v>555</v>
      </c>
      <c r="E44" s="123">
        <v>5.0</v>
      </c>
      <c r="F44" s="134">
        <v>610.88</v>
      </c>
      <c r="G44" s="123">
        <v>6.0</v>
      </c>
      <c r="H44" s="134">
        <v>580.34</v>
      </c>
      <c r="I44" s="123"/>
      <c r="J44" s="142"/>
      <c r="K44" s="126"/>
      <c r="L44" s="142"/>
      <c r="M44" s="122"/>
      <c r="N44" s="134"/>
      <c r="O44" s="123"/>
      <c r="P44" s="13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ht="15.75" customHeight="1">
      <c r="A45" s="123" t="s">
        <v>280</v>
      </c>
      <c r="B45" s="123" t="s">
        <v>281</v>
      </c>
      <c r="C45" s="134"/>
      <c r="D45" s="142" t="s">
        <v>556</v>
      </c>
      <c r="E45" s="123">
        <v>16.0</v>
      </c>
      <c r="F45" s="134">
        <v>439.51</v>
      </c>
      <c r="G45" s="123">
        <v>25.0</v>
      </c>
      <c r="H45" s="134">
        <v>318.95</v>
      </c>
      <c r="I45" s="123"/>
      <c r="J45" s="142"/>
      <c r="K45" s="126"/>
      <c r="L45" s="142"/>
      <c r="M45" s="123"/>
      <c r="N45" s="134"/>
      <c r="O45" s="123"/>
      <c r="P45" s="13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ht="15.75" customHeight="1">
      <c r="A46" s="123" t="s">
        <v>228</v>
      </c>
      <c r="B46" s="123" t="s">
        <v>277</v>
      </c>
      <c r="C46" s="134"/>
      <c r="D46" s="142" t="s">
        <v>556</v>
      </c>
      <c r="E46" s="123">
        <v>34.0</v>
      </c>
      <c r="F46" s="134">
        <v>231.45</v>
      </c>
      <c r="G46" s="123">
        <v>43.0</v>
      </c>
      <c r="H46" s="134">
        <v>0.0</v>
      </c>
      <c r="I46" s="123"/>
      <c r="J46" s="142"/>
      <c r="K46" s="126"/>
      <c r="L46" s="142"/>
      <c r="M46" s="122">
        <v>36.0</v>
      </c>
      <c r="N46" s="145">
        <v>215.53</v>
      </c>
      <c r="O46" s="123"/>
      <c r="P46" s="134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ht="15.75" customHeight="1">
      <c r="A47" s="123" t="s">
        <v>579</v>
      </c>
      <c r="B47" s="123" t="s">
        <v>580</v>
      </c>
      <c r="C47" s="134"/>
      <c r="D47" s="142" t="s">
        <v>556</v>
      </c>
      <c r="E47" s="123">
        <v>35.0</v>
      </c>
      <c r="F47" s="134">
        <v>223.35</v>
      </c>
      <c r="G47" s="123">
        <v>52.0</v>
      </c>
      <c r="H47" s="134">
        <v>0.0</v>
      </c>
      <c r="I47" s="123"/>
      <c r="J47" s="142"/>
      <c r="K47" s="126"/>
      <c r="L47" s="142"/>
      <c r="M47" s="122">
        <v>30.0</v>
      </c>
      <c r="N47" s="145">
        <v>266.9</v>
      </c>
      <c r="O47" s="123"/>
      <c r="P47" s="134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ht="15.75" customHeight="1">
      <c r="A48" s="123" t="s">
        <v>581</v>
      </c>
      <c r="B48" s="123" t="s">
        <v>582</v>
      </c>
      <c r="C48" s="134"/>
      <c r="D48" s="142" t="s">
        <v>556</v>
      </c>
      <c r="E48" s="123">
        <v>37.0</v>
      </c>
      <c r="F48" s="134">
        <v>207.99</v>
      </c>
      <c r="G48" s="123">
        <v>40.0</v>
      </c>
      <c r="H48" s="134">
        <v>186.91</v>
      </c>
      <c r="I48" s="123">
        <v>2.0</v>
      </c>
      <c r="J48" s="142">
        <v>723.75</v>
      </c>
      <c r="K48" s="126">
        <v>62.0</v>
      </c>
      <c r="L48" s="142">
        <v>0.0</v>
      </c>
      <c r="M48" s="123"/>
      <c r="N48" s="134"/>
      <c r="O48" s="123"/>
      <c r="P48" s="13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ht="15.75" customHeight="1">
      <c r="A49" s="123" t="s">
        <v>583</v>
      </c>
      <c r="B49" s="123" t="s">
        <v>584</v>
      </c>
      <c r="C49" s="134"/>
      <c r="D49" s="142" t="s">
        <v>556</v>
      </c>
      <c r="E49" s="123">
        <v>36.0</v>
      </c>
      <c r="F49" s="134">
        <v>215.53</v>
      </c>
      <c r="G49" s="123"/>
      <c r="H49" s="134"/>
      <c r="I49" s="123"/>
      <c r="J49" s="142"/>
      <c r="K49" s="126">
        <v>34.0</v>
      </c>
      <c r="L49" s="142">
        <v>231.45</v>
      </c>
      <c r="M49" s="123"/>
      <c r="N49" s="134"/>
      <c r="O49" s="123"/>
      <c r="P49" s="13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ht="15.75" customHeight="1">
      <c r="A50" s="123" t="s">
        <v>228</v>
      </c>
      <c r="B50" s="123" t="s">
        <v>229</v>
      </c>
      <c r="C50" s="134"/>
      <c r="D50" s="142" t="s">
        <v>556</v>
      </c>
      <c r="E50" s="123">
        <v>39.0</v>
      </c>
      <c r="F50" s="134">
        <v>193.69</v>
      </c>
      <c r="G50" s="123">
        <v>37.0</v>
      </c>
      <c r="H50" s="134">
        <v>207.99</v>
      </c>
      <c r="I50" s="123"/>
      <c r="J50" s="142"/>
      <c r="K50" s="126"/>
      <c r="L50" s="142"/>
      <c r="M50" s="123"/>
      <c r="N50" s="134"/>
      <c r="O50" s="123"/>
      <c r="P50" s="134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ht="15.75" customHeight="1">
      <c r="A51" s="123" t="s">
        <v>585</v>
      </c>
      <c r="B51" s="123" t="s">
        <v>571</v>
      </c>
      <c r="C51" s="134"/>
      <c r="D51" s="142" t="s">
        <v>556</v>
      </c>
      <c r="E51" s="123">
        <v>56.0</v>
      </c>
      <c r="F51" s="134">
        <v>0.0</v>
      </c>
      <c r="G51" s="123">
        <v>14.0</v>
      </c>
      <c r="H51" s="134">
        <v>471.97</v>
      </c>
      <c r="I51" s="123">
        <v>33.0</v>
      </c>
      <c r="J51" s="142">
        <v>239.85</v>
      </c>
      <c r="K51" s="126">
        <v>29.0</v>
      </c>
      <c r="L51" s="142">
        <v>276.58</v>
      </c>
      <c r="M51" s="122">
        <v>9.0</v>
      </c>
      <c r="N51" s="145">
        <v>564.0</v>
      </c>
      <c r="O51" s="123"/>
      <c r="P51" s="134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ht="15.75" customHeight="1">
      <c r="A52" s="123" t="s">
        <v>54</v>
      </c>
      <c r="B52" s="123" t="s">
        <v>55</v>
      </c>
      <c r="C52" s="134"/>
      <c r="D52" s="142" t="s">
        <v>555</v>
      </c>
      <c r="E52" s="123"/>
      <c r="F52" s="134"/>
      <c r="G52" s="123"/>
      <c r="H52" s="134"/>
      <c r="I52" s="123">
        <v>2.0</v>
      </c>
      <c r="J52" s="142">
        <v>712.5</v>
      </c>
      <c r="K52" s="126">
        <v>8.0</v>
      </c>
      <c r="L52" s="142">
        <v>523.75</v>
      </c>
      <c r="M52" s="123"/>
      <c r="N52" s="134"/>
      <c r="O52" s="123"/>
      <c r="P52" s="134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ht="15.75" customHeight="1">
      <c r="A53" s="123" t="s">
        <v>47</v>
      </c>
      <c r="B53" s="123" t="s">
        <v>48</v>
      </c>
      <c r="C53" s="134"/>
      <c r="D53" s="142"/>
      <c r="E53" s="126"/>
      <c r="F53" s="142"/>
      <c r="G53" s="126"/>
      <c r="H53" s="142"/>
      <c r="I53" s="123">
        <v>5.0</v>
      </c>
      <c r="J53" s="142">
        <v>610.88</v>
      </c>
      <c r="K53" s="126">
        <v>1.0</v>
      </c>
      <c r="L53" s="142">
        <v>750.0</v>
      </c>
      <c r="M53" s="122">
        <v>1.0</v>
      </c>
      <c r="N53" s="145">
        <v>750.0</v>
      </c>
      <c r="O53" s="123">
        <v>1.0</v>
      </c>
      <c r="P53" s="134">
        <v>750.0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ht="15.75" customHeight="1">
      <c r="A54" s="123" t="s">
        <v>586</v>
      </c>
      <c r="B54" s="123" t="s">
        <v>95</v>
      </c>
      <c r="C54" s="134"/>
      <c r="D54" s="142"/>
      <c r="E54" s="126"/>
      <c r="F54" s="142"/>
      <c r="G54" s="126"/>
      <c r="H54" s="142"/>
      <c r="I54" s="126">
        <v>6.0</v>
      </c>
      <c r="J54" s="142">
        <v>580.34</v>
      </c>
      <c r="K54" s="126">
        <v>6.0</v>
      </c>
      <c r="L54" s="142">
        <v>580.34</v>
      </c>
      <c r="M54" s="123"/>
      <c r="N54" s="134"/>
      <c r="O54" s="123"/>
      <c r="P54" s="134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ht="15.75" customHeight="1">
      <c r="A55" s="123" t="s">
        <v>331</v>
      </c>
      <c r="B55" s="123" t="s">
        <v>587</v>
      </c>
      <c r="C55" s="134"/>
      <c r="D55" s="142"/>
      <c r="E55" s="126"/>
      <c r="F55" s="142"/>
      <c r="G55" s="126"/>
      <c r="H55" s="142"/>
      <c r="I55" s="126">
        <v>24.0</v>
      </c>
      <c r="J55" s="142">
        <v>330.51</v>
      </c>
      <c r="K55" s="126"/>
      <c r="L55" s="142"/>
      <c r="M55" s="126"/>
      <c r="N55" s="134"/>
      <c r="O55" s="123"/>
      <c r="P55" s="13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ht="15.75" customHeight="1">
      <c r="A56" s="123" t="s">
        <v>228</v>
      </c>
      <c r="B56" s="123" t="s">
        <v>229</v>
      </c>
      <c r="C56" s="134"/>
      <c r="D56" s="142"/>
      <c r="E56" s="126"/>
      <c r="F56" s="142"/>
      <c r="G56" s="126"/>
      <c r="H56" s="142"/>
      <c r="I56" s="126">
        <v>26.0</v>
      </c>
      <c r="J56" s="142">
        <v>307.78</v>
      </c>
      <c r="K56" s="126"/>
      <c r="L56" s="142"/>
      <c r="M56" s="126"/>
      <c r="N56" s="142"/>
      <c r="O56" s="152">
        <v>7.0</v>
      </c>
      <c r="P56" s="153">
        <v>517.4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ht="15.75" customHeight="1">
      <c r="A57" s="123" t="s">
        <v>588</v>
      </c>
      <c r="B57" s="123" t="s">
        <v>589</v>
      </c>
      <c r="C57" s="134"/>
      <c r="D57" s="142"/>
      <c r="E57" s="126"/>
      <c r="F57" s="142"/>
      <c r="G57" s="126"/>
      <c r="H57" s="142"/>
      <c r="I57" s="126"/>
      <c r="J57" s="142"/>
      <c r="K57" s="126">
        <v>67.0</v>
      </c>
      <c r="L57" s="142">
        <v>0.0</v>
      </c>
      <c r="M57" s="122">
        <v>38.0</v>
      </c>
      <c r="N57" s="145">
        <v>200.71</v>
      </c>
      <c r="O57" s="123"/>
      <c r="P57" s="134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ht="15.75" customHeight="1">
      <c r="A58" s="123" t="s">
        <v>590</v>
      </c>
      <c r="B58" s="123" t="s">
        <v>273</v>
      </c>
      <c r="C58" s="134"/>
      <c r="D58" s="142"/>
      <c r="E58" s="126"/>
      <c r="F58" s="142"/>
      <c r="G58" s="126"/>
      <c r="H58" s="142"/>
      <c r="I58" s="126"/>
      <c r="J58" s="142"/>
      <c r="K58" s="126">
        <v>35.0</v>
      </c>
      <c r="L58" s="142">
        <v>223.35</v>
      </c>
      <c r="M58" s="123"/>
      <c r="N58" s="134"/>
      <c r="O58" s="123"/>
      <c r="P58" s="134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ht="15.75" customHeight="1">
      <c r="A59" s="139" t="s">
        <v>591</v>
      </c>
      <c r="B59" s="139" t="s">
        <v>235</v>
      </c>
      <c r="I59" s="154">
        <v>32.0</v>
      </c>
      <c r="J59" s="155">
        <v>248.55</v>
      </c>
      <c r="K59" s="154">
        <v>4.0</v>
      </c>
      <c r="L59" s="155">
        <v>673.97</v>
      </c>
    </row>
    <row r="60" ht="15.75" customHeight="1">
      <c r="J60" s="156"/>
    </row>
    <row r="61" ht="15.75" customHeight="1">
      <c r="A61" s="118" t="s">
        <v>592</v>
      </c>
    </row>
    <row r="62" ht="15.75" customHeight="1">
      <c r="A62" s="123"/>
      <c r="B62" s="134"/>
      <c r="C62" s="146" t="s">
        <v>593</v>
      </c>
      <c r="D62" s="147"/>
      <c r="E62" s="147"/>
      <c r="F62" s="148"/>
      <c r="G62" s="146" t="s">
        <v>594</v>
      </c>
      <c r="H62" s="147"/>
      <c r="I62" s="147"/>
      <c r="J62" s="148"/>
      <c r="K62" s="146" t="s">
        <v>595</v>
      </c>
      <c r="L62" s="147"/>
      <c r="M62" s="147"/>
      <c r="N62" s="148"/>
      <c r="O62" s="146" t="s">
        <v>596</v>
      </c>
      <c r="P62" s="147"/>
      <c r="Q62" s="147"/>
      <c r="R62" s="148"/>
      <c r="S62" s="146" t="s">
        <v>597</v>
      </c>
      <c r="T62" s="147"/>
      <c r="U62" s="147"/>
      <c r="V62" s="148"/>
      <c r="W62" s="146" t="s">
        <v>598</v>
      </c>
      <c r="X62" s="147"/>
      <c r="Y62" s="147"/>
      <c r="Z62" s="148"/>
      <c r="AA62" s="146" t="s">
        <v>599</v>
      </c>
      <c r="AB62" s="147"/>
      <c r="AC62" s="147"/>
      <c r="AD62" s="148"/>
      <c r="AE62" s="146" t="s">
        <v>600</v>
      </c>
      <c r="AF62" s="147"/>
      <c r="AG62" s="147"/>
      <c r="AH62" s="148"/>
      <c r="AI62" s="146" t="s">
        <v>601</v>
      </c>
      <c r="AJ62" s="147"/>
      <c r="AK62" s="147"/>
      <c r="AL62" s="148"/>
      <c r="AM62" s="146" t="s">
        <v>602</v>
      </c>
      <c r="AN62" s="147"/>
      <c r="AO62" s="147"/>
      <c r="AP62" s="148"/>
      <c r="AQ62" s="146" t="s">
        <v>603</v>
      </c>
      <c r="AR62" s="147"/>
      <c r="AS62" s="147"/>
      <c r="AT62" s="148"/>
    </row>
    <row r="63" ht="15.75" customHeight="1">
      <c r="A63" s="123" t="s">
        <v>2</v>
      </c>
      <c r="B63" s="134" t="s">
        <v>3</v>
      </c>
      <c r="C63" s="123" t="s">
        <v>553</v>
      </c>
      <c r="D63" s="123" t="s">
        <v>554</v>
      </c>
      <c r="E63" s="123" t="s">
        <v>446</v>
      </c>
      <c r="F63" s="134" t="s">
        <v>451</v>
      </c>
      <c r="G63" s="123" t="s">
        <v>553</v>
      </c>
      <c r="H63" s="123" t="s">
        <v>554</v>
      </c>
      <c r="I63" s="123" t="s">
        <v>446</v>
      </c>
      <c r="J63" s="134" t="s">
        <v>451</v>
      </c>
      <c r="K63" s="123" t="s">
        <v>553</v>
      </c>
      <c r="L63" s="123" t="s">
        <v>554</v>
      </c>
      <c r="M63" s="123" t="s">
        <v>446</v>
      </c>
      <c r="N63" s="134" t="s">
        <v>451</v>
      </c>
      <c r="O63" s="123" t="s">
        <v>553</v>
      </c>
      <c r="P63" s="123" t="s">
        <v>554</v>
      </c>
      <c r="Q63" s="123" t="s">
        <v>446</v>
      </c>
      <c r="R63" s="134" t="s">
        <v>451</v>
      </c>
      <c r="S63" s="123" t="s">
        <v>553</v>
      </c>
      <c r="T63" s="123" t="s">
        <v>554</v>
      </c>
      <c r="U63" s="123" t="s">
        <v>446</v>
      </c>
      <c r="V63" s="134" t="s">
        <v>451</v>
      </c>
      <c r="W63" s="123" t="s">
        <v>553</v>
      </c>
      <c r="X63" s="123" t="s">
        <v>554</v>
      </c>
      <c r="Y63" s="123" t="s">
        <v>446</v>
      </c>
      <c r="Z63" s="134" t="s">
        <v>451</v>
      </c>
      <c r="AA63" s="123" t="s">
        <v>553</v>
      </c>
      <c r="AB63" s="123" t="s">
        <v>554</v>
      </c>
      <c r="AC63" s="123" t="s">
        <v>446</v>
      </c>
      <c r="AD63" s="134" t="s">
        <v>451</v>
      </c>
      <c r="AE63" s="123" t="s">
        <v>553</v>
      </c>
      <c r="AF63" s="123" t="s">
        <v>554</v>
      </c>
      <c r="AG63" s="123" t="s">
        <v>446</v>
      </c>
      <c r="AH63" s="134" t="s">
        <v>451</v>
      </c>
      <c r="AI63" s="123" t="s">
        <v>553</v>
      </c>
      <c r="AJ63" s="123" t="s">
        <v>554</v>
      </c>
      <c r="AK63" s="123" t="s">
        <v>446</v>
      </c>
      <c r="AL63" s="134" t="s">
        <v>451</v>
      </c>
      <c r="AM63" s="123" t="s">
        <v>553</v>
      </c>
      <c r="AN63" s="123" t="s">
        <v>554</v>
      </c>
      <c r="AO63" s="123" t="s">
        <v>446</v>
      </c>
      <c r="AP63" s="134" t="s">
        <v>451</v>
      </c>
      <c r="AQ63" s="123" t="s">
        <v>553</v>
      </c>
      <c r="AR63" s="123" t="s">
        <v>554</v>
      </c>
      <c r="AS63" s="123" t="s">
        <v>446</v>
      </c>
      <c r="AT63" s="134" t="s">
        <v>451</v>
      </c>
    </row>
    <row r="64" ht="15.75" customHeight="1">
      <c r="A64" s="123" t="s">
        <v>604</v>
      </c>
      <c r="B64" s="134" t="s">
        <v>225</v>
      </c>
      <c r="C64" s="123"/>
      <c r="D64" s="123" t="s">
        <v>556</v>
      </c>
      <c r="E64" s="122">
        <v>57.0</v>
      </c>
      <c r="F64" s="145">
        <v>0.0</v>
      </c>
      <c r="G64" s="123"/>
      <c r="H64" s="123"/>
      <c r="I64" s="123"/>
      <c r="J64" s="134"/>
      <c r="K64" s="123"/>
      <c r="L64" s="123"/>
      <c r="M64" s="123"/>
      <c r="N64" s="134"/>
      <c r="O64" s="123"/>
      <c r="P64" s="123" t="s">
        <v>556</v>
      </c>
      <c r="Q64" s="122">
        <v>6.0</v>
      </c>
      <c r="R64" s="145">
        <v>788.13</v>
      </c>
      <c r="S64" s="123"/>
      <c r="T64" s="123"/>
      <c r="U64" s="123"/>
      <c r="V64" s="134"/>
      <c r="W64" s="123"/>
      <c r="X64" s="123" t="s">
        <v>556</v>
      </c>
      <c r="Y64" s="122">
        <v>46.0</v>
      </c>
      <c r="Z64" s="145">
        <v>0.0</v>
      </c>
      <c r="AA64" s="123"/>
      <c r="AB64" s="123"/>
      <c r="AC64" s="123"/>
      <c r="AD64" s="134"/>
      <c r="AE64" s="123"/>
      <c r="AF64" s="123"/>
      <c r="AG64" s="123"/>
      <c r="AH64" s="134"/>
      <c r="AI64" s="123"/>
      <c r="AJ64" s="123"/>
      <c r="AK64" s="123"/>
      <c r="AL64" s="134"/>
      <c r="AM64" s="123"/>
      <c r="AN64" s="123" t="s">
        <v>556</v>
      </c>
      <c r="AO64" s="122">
        <v>26.0</v>
      </c>
      <c r="AP64" s="145">
        <v>582.54</v>
      </c>
      <c r="AQ64" s="123"/>
      <c r="AR64" s="123" t="s">
        <v>556</v>
      </c>
      <c r="AS64" s="122">
        <v>57.0</v>
      </c>
      <c r="AT64" s="145">
        <v>0.0</v>
      </c>
    </row>
    <row r="65" ht="15.75" customHeight="1">
      <c r="A65" s="123" t="s">
        <v>578</v>
      </c>
      <c r="B65" s="134" t="s">
        <v>605</v>
      </c>
      <c r="C65" s="123"/>
      <c r="D65" s="123" t="s">
        <v>555</v>
      </c>
      <c r="E65" s="122">
        <v>9.0</v>
      </c>
      <c r="F65" s="145">
        <v>723.15</v>
      </c>
      <c r="G65" s="123"/>
      <c r="H65" s="123"/>
      <c r="I65" s="123"/>
      <c r="J65" s="134"/>
      <c r="K65" s="123"/>
      <c r="L65" s="123"/>
      <c r="M65" s="123"/>
      <c r="N65" s="134"/>
      <c r="O65" s="123"/>
      <c r="P65" s="123" t="s">
        <v>555</v>
      </c>
      <c r="Q65" s="122">
        <v>4.0</v>
      </c>
      <c r="R65" s="145">
        <v>800.01</v>
      </c>
      <c r="S65" s="123"/>
      <c r="T65" s="123"/>
      <c r="U65" s="123"/>
      <c r="V65" s="134"/>
      <c r="W65" s="123"/>
      <c r="X65" s="123" t="s">
        <v>555</v>
      </c>
      <c r="Y65" s="122">
        <v>5.0</v>
      </c>
      <c r="Z65" s="145">
        <v>784.01</v>
      </c>
      <c r="AA65" s="123"/>
      <c r="AB65" s="123"/>
      <c r="AC65" s="123"/>
      <c r="AD65" s="134"/>
      <c r="AE65" s="123"/>
      <c r="AF65" s="123"/>
      <c r="AG65" s="123"/>
      <c r="AH65" s="134"/>
      <c r="AI65" s="123"/>
      <c r="AJ65" s="123"/>
      <c r="AK65" s="123"/>
      <c r="AL65" s="134"/>
      <c r="AM65" s="123"/>
      <c r="AN65" s="123"/>
      <c r="AO65" s="123"/>
      <c r="AP65" s="134"/>
      <c r="AQ65" s="123"/>
      <c r="AR65" s="123"/>
      <c r="AS65" s="123"/>
      <c r="AT65" s="134"/>
    </row>
    <row r="66" ht="15.75" customHeight="1">
      <c r="A66" s="123" t="s">
        <v>606</v>
      </c>
      <c r="B66" s="134" t="s">
        <v>201</v>
      </c>
      <c r="C66" s="123"/>
      <c r="D66" s="123" t="s">
        <v>556</v>
      </c>
      <c r="E66" s="122">
        <v>13.0</v>
      </c>
      <c r="F66" s="145">
        <v>709.01</v>
      </c>
      <c r="G66" s="123"/>
      <c r="H66" s="123" t="s">
        <v>556</v>
      </c>
      <c r="I66" s="122">
        <v>17.0</v>
      </c>
      <c r="J66" s="145">
        <v>667.42</v>
      </c>
      <c r="K66" s="123"/>
      <c r="L66" s="123" t="s">
        <v>556</v>
      </c>
      <c r="M66" s="122">
        <v>11.0</v>
      </c>
      <c r="N66" s="145">
        <v>730.77</v>
      </c>
      <c r="O66" s="123"/>
      <c r="P66" s="123" t="s">
        <v>556</v>
      </c>
      <c r="Q66" s="122">
        <v>12.0</v>
      </c>
      <c r="R66" s="145">
        <v>719.81</v>
      </c>
      <c r="S66" s="123"/>
      <c r="T66" s="123" t="s">
        <v>556</v>
      </c>
      <c r="U66" s="122">
        <v>26.0</v>
      </c>
      <c r="V66" s="145"/>
      <c r="W66" s="123"/>
      <c r="X66" s="123" t="s">
        <v>556</v>
      </c>
      <c r="Y66" s="122">
        <v>6.0</v>
      </c>
      <c r="Z66" s="145">
        <v>788.13</v>
      </c>
      <c r="AA66" s="123"/>
      <c r="AB66" s="123"/>
      <c r="AC66" s="123"/>
      <c r="AD66" s="145"/>
      <c r="AE66" s="123"/>
      <c r="AF66" s="123"/>
      <c r="AG66" s="123"/>
      <c r="AH66" s="134"/>
      <c r="AI66" s="123"/>
      <c r="AJ66" s="123"/>
      <c r="AK66" s="123"/>
      <c r="AL66" s="134"/>
      <c r="AM66" s="123"/>
      <c r="AN66" s="123"/>
      <c r="AO66" s="122">
        <v>15.0</v>
      </c>
      <c r="AP66" s="145">
        <v>687.9</v>
      </c>
      <c r="AQ66" s="123"/>
      <c r="AR66" s="123" t="s">
        <v>556</v>
      </c>
      <c r="AS66" s="122">
        <v>21.0</v>
      </c>
      <c r="AT66" s="122">
        <v>628.27</v>
      </c>
    </row>
    <row r="67" ht="15.75" customHeight="1">
      <c r="A67" s="123" t="s">
        <v>197</v>
      </c>
      <c r="B67" s="134" t="s">
        <v>52</v>
      </c>
      <c r="C67" s="123"/>
      <c r="D67" s="123" t="s">
        <v>556</v>
      </c>
      <c r="E67" s="122">
        <v>11.0</v>
      </c>
      <c r="F67" s="145">
        <v>730.77</v>
      </c>
      <c r="G67" s="123"/>
      <c r="H67" s="123"/>
      <c r="I67" s="123"/>
      <c r="J67" s="134"/>
      <c r="K67" s="123"/>
      <c r="L67" s="123"/>
      <c r="M67" s="123"/>
      <c r="N67" s="134"/>
      <c r="O67" s="123"/>
      <c r="P67" s="123"/>
      <c r="Q67" s="122">
        <v>1.0</v>
      </c>
      <c r="R67" s="145">
        <v>850.0</v>
      </c>
      <c r="S67" s="123"/>
      <c r="T67" s="123"/>
      <c r="U67" s="123"/>
      <c r="V67" s="134"/>
      <c r="W67" s="123"/>
      <c r="X67" s="123"/>
      <c r="Y67" s="123"/>
      <c r="Z67" s="134"/>
      <c r="AA67" s="123"/>
      <c r="AB67" s="123"/>
      <c r="AC67" s="123"/>
      <c r="AD67" s="145"/>
      <c r="AE67" s="123"/>
      <c r="AF67" s="123"/>
      <c r="AG67" s="123"/>
      <c r="AH67" s="134"/>
      <c r="AI67" s="123"/>
      <c r="AJ67" s="123"/>
      <c r="AK67" s="123"/>
      <c r="AL67" s="134"/>
      <c r="AM67" s="123"/>
      <c r="AN67" s="123" t="s">
        <v>556</v>
      </c>
      <c r="AO67" s="122">
        <v>17.0</v>
      </c>
      <c r="AP67" s="145">
        <v>667.42</v>
      </c>
      <c r="AQ67" s="123"/>
      <c r="AR67" s="123" t="s">
        <v>556</v>
      </c>
      <c r="AS67" s="122">
        <v>15.0</v>
      </c>
      <c r="AT67" s="122">
        <v>687.9</v>
      </c>
    </row>
    <row r="68" ht="15.75" customHeight="1">
      <c r="A68" s="123" t="s">
        <v>194</v>
      </c>
      <c r="B68" s="134" t="s">
        <v>607</v>
      </c>
      <c r="C68" s="123"/>
      <c r="D68" s="123" t="s">
        <v>556</v>
      </c>
      <c r="E68" s="123"/>
      <c r="F68" s="145"/>
      <c r="G68" s="123"/>
      <c r="H68" s="123"/>
      <c r="I68" s="123"/>
      <c r="J68" s="134"/>
      <c r="K68" s="123"/>
      <c r="L68" s="123"/>
      <c r="M68" s="123"/>
      <c r="N68" s="134"/>
      <c r="O68" s="123"/>
      <c r="P68" s="123" t="s">
        <v>556</v>
      </c>
      <c r="Q68" s="122">
        <v>4.0</v>
      </c>
      <c r="R68" s="145">
        <v>812.32</v>
      </c>
      <c r="S68" s="123"/>
      <c r="T68" s="123"/>
      <c r="U68" s="123"/>
      <c r="V68" s="134"/>
      <c r="W68" s="123"/>
      <c r="X68" s="123"/>
      <c r="Y68" s="123"/>
      <c r="Z68" s="134"/>
      <c r="AA68" s="123"/>
      <c r="AB68" s="123"/>
      <c r="AC68" s="123"/>
      <c r="AD68" s="145"/>
      <c r="AE68" s="123"/>
      <c r="AF68" s="123"/>
      <c r="AG68" s="123"/>
      <c r="AH68" s="134"/>
      <c r="AI68" s="123"/>
      <c r="AJ68" s="123"/>
      <c r="AK68" s="123"/>
      <c r="AL68" s="134"/>
      <c r="AM68" s="123"/>
      <c r="AN68" s="123" t="s">
        <v>556</v>
      </c>
      <c r="AO68" s="122">
        <v>3.0</v>
      </c>
      <c r="AP68" s="145">
        <v>824.69</v>
      </c>
      <c r="AQ68" s="123"/>
      <c r="AR68" s="123" t="s">
        <v>556</v>
      </c>
      <c r="AS68" s="122">
        <v>1.0</v>
      </c>
      <c r="AT68" s="134">
        <v>850.0</v>
      </c>
    </row>
    <row r="69" ht="15.75" customHeight="1">
      <c r="A69" s="123" t="s">
        <v>608</v>
      </c>
      <c r="B69" s="134" t="s">
        <v>218</v>
      </c>
      <c r="C69" s="123"/>
      <c r="D69" s="123" t="s">
        <v>556</v>
      </c>
      <c r="E69" s="123"/>
      <c r="F69" s="134"/>
      <c r="G69" s="123"/>
      <c r="H69" s="123"/>
      <c r="I69" s="123"/>
      <c r="J69" s="134"/>
      <c r="K69" s="123"/>
      <c r="L69" s="123"/>
      <c r="M69" s="123"/>
      <c r="N69" s="134"/>
      <c r="O69" s="123"/>
      <c r="P69" s="123" t="s">
        <v>556</v>
      </c>
      <c r="Q69" s="122">
        <v>21.0</v>
      </c>
      <c r="R69" s="145">
        <v>628.27</v>
      </c>
      <c r="S69" s="123"/>
      <c r="T69" s="123"/>
      <c r="U69" s="123"/>
      <c r="V69" s="145"/>
      <c r="W69" s="123"/>
      <c r="X69" s="123"/>
      <c r="Y69" s="123"/>
      <c r="Z69" s="145"/>
      <c r="AA69" s="123"/>
      <c r="AB69" s="123"/>
      <c r="AC69" s="123"/>
      <c r="AD69" s="145"/>
      <c r="AE69" s="123"/>
      <c r="AF69" s="123"/>
      <c r="AG69" s="123"/>
      <c r="AH69" s="134"/>
      <c r="AI69" s="123"/>
      <c r="AJ69" s="123"/>
      <c r="AK69" s="123"/>
      <c r="AL69" s="134"/>
      <c r="AM69" s="123"/>
      <c r="AN69" s="123"/>
      <c r="AO69" s="123"/>
      <c r="AP69" s="134"/>
      <c r="AQ69" s="123"/>
      <c r="AR69" s="123" t="s">
        <v>556</v>
      </c>
      <c r="AS69" s="123"/>
      <c r="AT69" s="134"/>
    </row>
    <row r="70" ht="15.75" customHeight="1">
      <c r="A70" s="123" t="s">
        <v>198</v>
      </c>
      <c r="B70" s="134" t="s">
        <v>199</v>
      </c>
      <c r="C70" s="123"/>
      <c r="D70" s="123" t="s">
        <v>556</v>
      </c>
      <c r="E70" s="122">
        <v>14.0</v>
      </c>
      <c r="F70" s="145">
        <v>698.38</v>
      </c>
      <c r="G70" s="123"/>
      <c r="H70" s="123"/>
      <c r="I70" s="123"/>
      <c r="J70" s="134"/>
      <c r="K70" s="123"/>
      <c r="L70" s="123"/>
      <c r="M70" s="123"/>
      <c r="N70" s="134"/>
      <c r="O70" s="123"/>
      <c r="P70" s="123" t="s">
        <v>556</v>
      </c>
      <c r="Q70" s="122" t="s">
        <v>570</v>
      </c>
      <c r="R70" s="145">
        <v>0.0</v>
      </c>
      <c r="S70" s="123"/>
      <c r="T70" s="123"/>
      <c r="U70" s="123"/>
      <c r="V70" s="134"/>
      <c r="W70" s="123"/>
      <c r="X70" s="123" t="s">
        <v>556</v>
      </c>
      <c r="Y70" s="122">
        <v>4.0</v>
      </c>
      <c r="Z70" s="145">
        <v>812.32</v>
      </c>
      <c r="AA70" s="123"/>
      <c r="AB70" s="123"/>
      <c r="AC70" s="123"/>
      <c r="AD70" s="145"/>
      <c r="AE70" s="123"/>
      <c r="AF70" s="123"/>
      <c r="AG70" s="123"/>
      <c r="AH70" s="134"/>
      <c r="AI70" s="123"/>
      <c r="AJ70" s="123"/>
      <c r="AK70" s="123"/>
      <c r="AL70" s="134"/>
      <c r="AM70" s="123"/>
      <c r="AN70" s="123" t="s">
        <v>556</v>
      </c>
      <c r="AO70" s="122">
        <v>8.0</v>
      </c>
      <c r="AP70" s="145">
        <v>764.67</v>
      </c>
      <c r="AQ70" s="123"/>
      <c r="AR70" s="123" t="s">
        <v>556</v>
      </c>
      <c r="AS70" s="122">
        <v>13.0</v>
      </c>
      <c r="AT70" s="122">
        <v>709.01</v>
      </c>
    </row>
    <row r="71" ht="15.75" customHeight="1">
      <c r="A71" s="123" t="s">
        <v>568</v>
      </c>
      <c r="B71" s="134" t="s">
        <v>209</v>
      </c>
      <c r="C71" s="123"/>
      <c r="D71" s="123" t="s">
        <v>556</v>
      </c>
      <c r="E71" s="123"/>
      <c r="F71" s="134"/>
      <c r="G71" s="123"/>
      <c r="H71" s="123"/>
      <c r="I71" s="123"/>
      <c r="J71" s="134"/>
      <c r="K71" s="123"/>
      <c r="L71" s="123"/>
      <c r="M71" s="123"/>
      <c r="N71" s="134"/>
      <c r="O71" s="123"/>
      <c r="P71" s="123" t="s">
        <v>556</v>
      </c>
      <c r="Q71" s="122" t="s">
        <v>570</v>
      </c>
      <c r="R71" s="145">
        <v>0.0</v>
      </c>
      <c r="S71" s="123"/>
      <c r="T71" s="123"/>
      <c r="U71" s="123"/>
      <c r="V71" s="134"/>
      <c r="W71" s="123"/>
      <c r="X71" s="123"/>
      <c r="Y71" s="123"/>
      <c r="Z71" s="145"/>
      <c r="AA71" s="123"/>
      <c r="AB71" s="123"/>
      <c r="AC71" s="123"/>
      <c r="AD71" s="145"/>
      <c r="AE71" s="123"/>
      <c r="AF71" s="123"/>
      <c r="AG71" s="123"/>
      <c r="AH71" s="134"/>
      <c r="AI71" s="123"/>
      <c r="AJ71" s="123"/>
      <c r="AK71" s="123"/>
      <c r="AL71" s="134"/>
      <c r="AM71" s="123"/>
      <c r="AN71" s="123" t="s">
        <v>556</v>
      </c>
      <c r="AO71" s="122">
        <v>9.0</v>
      </c>
      <c r="AP71" s="145">
        <v>753.2</v>
      </c>
      <c r="AQ71" s="123"/>
      <c r="AR71" s="123" t="s">
        <v>556</v>
      </c>
      <c r="AS71" s="122">
        <v>24.0</v>
      </c>
      <c r="AT71" s="122">
        <v>600.42</v>
      </c>
    </row>
    <row r="72" ht="15.75" customHeight="1">
      <c r="A72" s="123" t="s">
        <v>609</v>
      </c>
      <c r="B72" s="134" t="s">
        <v>571</v>
      </c>
      <c r="C72" s="123"/>
      <c r="D72" s="123" t="s">
        <v>556</v>
      </c>
      <c r="E72" s="122">
        <v>55.0</v>
      </c>
      <c r="F72" s="145">
        <v>0.0</v>
      </c>
      <c r="G72" s="123"/>
      <c r="H72" s="123"/>
      <c r="I72" s="123"/>
      <c r="J72" s="134"/>
      <c r="K72" s="123"/>
      <c r="L72" s="123"/>
      <c r="M72" s="123"/>
      <c r="N72" s="134"/>
      <c r="O72" s="123"/>
      <c r="P72" s="123" t="s">
        <v>556</v>
      </c>
      <c r="Q72" s="122">
        <v>7.0</v>
      </c>
      <c r="R72" s="145">
        <v>776.31</v>
      </c>
      <c r="S72" s="123"/>
      <c r="T72" s="123"/>
      <c r="U72" s="123"/>
      <c r="V72" s="134"/>
      <c r="W72" s="123"/>
      <c r="X72" s="123" t="s">
        <v>556</v>
      </c>
      <c r="Y72" s="122">
        <v>46.0</v>
      </c>
      <c r="Z72" s="145">
        <v>0.0</v>
      </c>
      <c r="AA72" s="123"/>
      <c r="AB72" s="123"/>
      <c r="AC72" s="123"/>
      <c r="AD72" s="145"/>
      <c r="AE72" s="123"/>
      <c r="AF72" s="123"/>
      <c r="AG72" s="123"/>
      <c r="AH72" s="134"/>
      <c r="AI72" s="123"/>
      <c r="AJ72" s="123"/>
      <c r="AK72" s="123"/>
      <c r="AL72" s="134"/>
      <c r="AM72" s="123"/>
      <c r="AN72" s="123"/>
      <c r="AO72" s="122">
        <v>56.0</v>
      </c>
      <c r="AP72" s="145">
        <v>0.0</v>
      </c>
      <c r="AQ72" s="123"/>
      <c r="AR72" s="123"/>
      <c r="AS72" s="122">
        <v>56.0</v>
      </c>
      <c r="AT72" s="145">
        <v>0.0</v>
      </c>
    </row>
    <row r="73" ht="15.75" customHeight="1">
      <c r="A73" s="123" t="s">
        <v>610</v>
      </c>
      <c r="B73" s="134" t="s">
        <v>65</v>
      </c>
      <c r="C73" s="123"/>
      <c r="D73" s="123" t="s">
        <v>555</v>
      </c>
      <c r="E73" s="122">
        <v>11.0</v>
      </c>
      <c r="F73" s="145">
        <v>694.51</v>
      </c>
      <c r="G73" s="123"/>
      <c r="H73" s="123"/>
      <c r="I73" s="123"/>
      <c r="J73" s="134"/>
      <c r="K73" s="123"/>
      <c r="L73" s="123"/>
      <c r="M73" s="123"/>
      <c r="N73" s="134"/>
      <c r="O73" s="123"/>
      <c r="P73" s="123"/>
      <c r="Q73" s="123"/>
      <c r="R73" s="134"/>
      <c r="S73" s="123"/>
      <c r="T73" s="123"/>
      <c r="U73" s="123"/>
      <c r="V73" s="145"/>
      <c r="W73" s="123"/>
      <c r="X73" s="123"/>
      <c r="Y73" s="123"/>
      <c r="Z73" s="134"/>
      <c r="AA73" s="123"/>
      <c r="AB73" s="123"/>
      <c r="AC73" s="123"/>
      <c r="AD73" s="134"/>
      <c r="AE73" s="123"/>
      <c r="AF73" s="123"/>
      <c r="AG73" s="123"/>
      <c r="AH73" s="134"/>
      <c r="AI73" s="123"/>
      <c r="AJ73" s="123"/>
      <c r="AK73" s="123"/>
      <c r="AL73" s="134"/>
      <c r="AM73" s="123"/>
      <c r="AN73" s="123" t="s">
        <v>555</v>
      </c>
      <c r="AO73" s="122">
        <v>5.0</v>
      </c>
      <c r="AP73" s="145">
        <v>784.01</v>
      </c>
      <c r="AQ73" s="123"/>
      <c r="AR73" s="123" t="s">
        <v>555</v>
      </c>
      <c r="AS73" s="122">
        <v>6.0</v>
      </c>
      <c r="AT73" s="145">
        <v>768.33</v>
      </c>
    </row>
    <row r="74" ht="15.75" customHeight="1">
      <c r="A74" s="123" t="s">
        <v>37</v>
      </c>
      <c r="B74" s="134" t="s">
        <v>38</v>
      </c>
      <c r="C74" s="123"/>
      <c r="D74" s="123" t="s">
        <v>555</v>
      </c>
      <c r="E74" s="122">
        <v>5.0</v>
      </c>
      <c r="F74" s="145">
        <v>784.01</v>
      </c>
      <c r="G74" s="123"/>
      <c r="H74" s="123"/>
      <c r="I74" s="123"/>
      <c r="J74" s="134"/>
      <c r="K74" s="123"/>
      <c r="L74" s="123"/>
      <c r="M74" s="123"/>
      <c r="N74" s="134"/>
      <c r="O74" s="123"/>
      <c r="P74" s="123" t="s">
        <v>555</v>
      </c>
      <c r="Q74" s="122" t="s">
        <v>570</v>
      </c>
      <c r="R74" s="145">
        <v>0.0</v>
      </c>
      <c r="S74" s="123"/>
      <c r="T74" s="123"/>
      <c r="U74" s="123"/>
      <c r="V74" s="134"/>
      <c r="W74" s="123"/>
      <c r="X74" s="123" t="s">
        <v>555</v>
      </c>
      <c r="Y74" s="122">
        <v>3.0</v>
      </c>
      <c r="Z74" s="145">
        <v>816.34</v>
      </c>
      <c r="AA74" s="123"/>
      <c r="AB74" s="123"/>
      <c r="AC74" s="123"/>
      <c r="AD74" s="134"/>
      <c r="AE74" s="123"/>
      <c r="AF74" s="123"/>
      <c r="AG74" s="123"/>
      <c r="AH74" s="134"/>
      <c r="AI74" s="123"/>
      <c r="AJ74" s="123"/>
      <c r="AK74" s="123"/>
      <c r="AL74" s="134"/>
      <c r="AM74" s="123"/>
      <c r="AN74" s="123" t="s">
        <v>555</v>
      </c>
      <c r="AO74" s="122">
        <v>3.0</v>
      </c>
      <c r="AP74" s="145">
        <v>816.34</v>
      </c>
      <c r="AQ74" s="123"/>
      <c r="AR74" s="123" t="s">
        <v>555</v>
      </c>
      <c r="AS74" s="122">
        <v>5.0</v>
      </c>
      <c r="AT74" s="145">
        <v>784.01</v>
      </c>
    </row>
    <row r="75" ht="15.75" customHeight="1">
      <c r="A75" s="123" t="s">
        <v>219</v>
      </c>
      <c r="B75" s="134" t="s">
        <v>220</v>
      </c>
      <c r="C75" s="140"/>
      <c r="D75" s="140" t="s">
        <v>556</v>
      </c>
      <c r="E75" s="140"/>
      <c r="F75" s="141"/>
      <c r="G75" s="140"/>
      <c r="H75" s="140" t="s">
        <v>556</v>
      </c>
      <c r="I75" s="140"/>
      <c r="J75" s="141"/>
      <c r="K75" s="140"/>
      <c r="L75" s="140"/>
      <c r="M75" s="140"/>
      <c r="N75" s="141"/>
      <c r="O75" s="140"/>
      <c r="P75" s="140" t="s">
        <v>556</v>
      </c>
      <c r="Q75" s="157">
        <v>31.0</v>
      </c>
      <c r="R75" s="158">
        <v>540.14</v>
      </c>
      <c r="S75" s="140"/>
      <c r="T75" s="140"/>
      <c r="U75" s="140"/>
      <c r="V75" s="141"/>
      <c r="W75" s="140"/>
      <c r="X75" s="140"/>
      <c r="Y75" s="140"/>
      <c r="Z75" s="141"/>
      <c r="AA75" s="140"/>
      <c r="AB75" s="140"/>
      <c r="AC75" s="140"/>
      <c r="AD75" s="141"/>
      <c r="AE75" s="140"/>
      <c r="AF75" s="140"/>
      <c r="AG75" s="140"/>
      <c r="AH75" s="141"/>
      <c r="AI75" s="140"/>
      <c r="AJ75" s="140"/>
      <c r="AK75" s="140"/>
      <c r="AL75" s="141"/>
      <c r="AM75" s="140"/>
      <c r="AN75" s="140" t="s">
        <v>556</v>
      </c>
      <c r="AO75" s="157">
        <v>38.0</v>
      </c>
      <c r="AP75" s="145">
        <v>485.91</v>
      </c>
      <c r="AQ75" s="140"/>
      <c r="AR75" s="140" t="s">
        <v>556</v>
      </c>
      <c r="AS75" s="157">
        <v>40.0</v>
      </c>
      <c r="AT75" s="122">
        <v>471.45</v>
      </c>
    </row>
    <row r="76" ht="15.75" customHeight="1">
      <c r="A76" s="123" t="s">
        <v>203</v>
      </c>
      <c r="B76" s="123" t="s">
        <v>611</v>
      </c>
      <c r="C76" s="123"/>
      <c r="D76" s="123" t="s">
        <v>556</v>
      </c>
      <c r="E76" s="122">
        <v>23.0</v>
      </c>
      <c r="F76" s="122">
        <v>609.56</v>
      </c>
      <c r="G76" s="123"/>
      <c r="H76" s="123"/>
      <c r="I76" s="123"/>
      <c r="J76" s="123"/>
      <c r="K76" s="123"/>
      <c r="L76" s="123"/>
      <c r="M76" s="123"/>
      <c r="N76" s="123"/>
      <c r="O76" s="123"/>
      <c r="P76" s="123" t="s">
        <v>556</v>
      </c>
      <c r="Q76" s="122">
        <v>14.0</v>
      </c>
      <c r="R76" s="122">
        <v>698.38</v>
      </c>
      <c r="S76" s="123"/>
      <c r="T76" s="123"/>
      <c r="U76" s="123"/>
      <c r="V76" s="123"/>
      <c r="W76" s="123"/>
      <c r="X76" s="123" t="s">
        <v>556</v>
      </c>
      <c r="Y76" s="122">
        <v>8.0</v>
      </c>
      <c r="Z76" s="122">
        <v>764.67</v>
      </c>
      <c r="AA76" s="123"/>
      <c r="AB76" s="123"/>
      <c r="AC76" s="123"/>
      <c r="AD76" s="122"/>
      <c r="AE76" s="123"/>
      <c r="AF76" s="123"/>
      <c r="AG76" s="123"/>
      <c r="AH76" s="122"/>
      <c r="AI76" s="123"/>
      <c r="AJ76" s="123"/>
      <c r="AK76" s="123"/>
      <c r="AL76" s="122"/>
      <c r="AM76" s="122"/>
      <c r="AN76" s="123" t="s">
        <v>556</v>
      </c>
      <c r="AO76" s="122">
        <v>23.0</v>
      </c>
      <c r="AP76" s="122">
        <v>609.56</v>
      </c>
      <c r="AQ76" s="122"/>
      <c r="AR76" s="123" t="s">
        <v>556</v>
      </c>
      <c r="AS76" s="122">
        <v>9.0</v>
      </c>
      <c r="AT76" s="122">
        <v>753.2</v>
      </c>
    </row>
    <row r="77" ht="15.75" customHeight="1">
      <c r="A77" s="123" t="s">
        <v>612</v>
      </c>
      <c r="B77" s="123" t="s">
        <v>45</v>
      </c>
      <c r="C77" s="123"/>
      <c r="D77" s="123" t="s">
        <v>556</v>
      </c>
      <c r="E77" s="122">
        <v>4.0</v>
      </c>
      <c r="F77" s="145">
        <v>800.01</v>
      </c>
      <c r="G77" s="123"/>
      <c r="H77" s="123"/>
      <c r="I77" s="123"/>
      <c r="J77" s="123"/>
      <c r="K77" s="123"/>
      <c r="L77" s="123"/>
      <c r="M77" s="123"/>
      <c r="N77" s="123"/>
      <c r="O77" s="123"/>
      <c r="P77" s="123" t="s">
        <v>555</v>
      </c>
      <c r="Q77" s="122" t="s">
        <v>570</v>
      </c>
      <c r="R77" s="122">
        <v>0.0</v>
      </c>
      <c r="S77" s="123"/>
      <c r="T77" s="123"/>
      <c r="U77" s="123"/>
      <c r="V77" s="122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2"/>
      <c r="AM77" s="122"/>
      <c r="AN77" s="123"/>
      <c r="AO77" s="122"/>
      <c r="AP77" s="122"/>
      <c r="AQ77" s="122"/>
      <c r="AR77" s="123"/>
      <c r="AS77" s="122"/>
      <c r="AT77" s="122"/>
    </row>
    <row r="78" ht="15.75" customHeight="1">
      <c r="A78" s="123" t="s">
        <v>213</v>
      </c>
      <c r="B78" s="123" t="s">
        <v>613</v>
      </c>
      <c r="C78" s="123"/>
      <c r="D78" s="123" t="s">
        <v>556</v>
      </c>
      <c r="E78" s="122">
        <v>56.0</v>
      </c>
      <c r="F78" s="122">
        <v>0.0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 t="s">
        <v>556</v>
      </c>
      <c r="Q78" s="122">
        <v>35.0</v>
      </c>
      <c r="R78" s="122">
        <v>508.45</v>
      </c>
      <c r="S78" s="123"/>
      <c r="T78" s="123"/>
      <c r="U78" s="123"/>
      <c r="V78" s="122"/>
      <c r="W78" s="123"/>
      <c r="X78" s="123" t="s">
        <v>556</v>
      </c>
      <c r="Y78" s="122">
        <v>27.0</v>
      </c>
      <c r="Z78" s="122">
        <v>573.8</v>
      </c>
      <c r="AA78" s="123"/>
      <c r="AB78" s="123"/>
      <c r="AC78" s="123"/>
      <c r="AD78" s="123"/>
      <c r="AE78" s="123"/>
      <c r="AF78" s="123"/>
      <c r="AG78" s="123"/>
      <c r="AH78" s="122"/>
      <c r="AI78" s="123"/>
      <c r="AJ78" s="123"/>
      <c r="AK78" s="123"/>
      <c r="AL78" s="122"/>
      <c r="AM78" s="122"/>
      <c r="AN78" s="123" t="s">
        <v>556</v>
      </c>
      <c r="AO78" s="122">
        <v>11.0</v>
      </c>
      <c r="AP78" s="122">
        <v>730.77</v>
      </c>
      <c r="AQ78" s="122"/>
      <c r="AR78" s="123" t="s">
        <v>556</v>
      </c>
      <c r="AS78" s="122">
        <v>31.0</v>
      </c>
      <c r="AT78" s="122">
        <v>540.14</v>
      </c>
    </row>
    <row r="79" ht="15.75" customHeight="1">
      <c r="A79" s="123" t="s">
        <v>226</v>
      </c>
      <c r="B79" s="123" t="s">
        <v>227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 t="s">
        <v>556</v>
      </c>
      <c r="Q79" s="122">
        <v>8.0</v>
      </c>
      <c r="R79" s="123"/>
      <c r="S79" s="123"/>
      <c r="T79" s="123"/>
      <c r="U79" s="123"/>
      <c r="V79" s="123"/>
      <c r="W79" s="123"/>
      <c r="X79" s="123"/>
      <c r="Y79" s="123"/>
      <c r="Z79" s="122"/>
      <c r="AA79" s="123"/>
      <c r="AB79" s="123"/>
      <c r="AC79" s="123"/>
      <c r="AD79" s="123"/>
      <c r="AE79" s="123"/>
      <c r="AF79" s="123"/>
      <c r="AG79" s="123"/>
      <c r="AH79" s="122"/>
      <c r="AI79" s="123"/>
      <c r="AJ79" s="123"/>
      <c r="AK79" s="123"/>
      <c r="AL79" s="122"/>
      <c r="AM79" s="123"/>
      <c r="AN79" s="123" t="s">
        <v>556</v>
      </c>
      <c r="AO79" s="122">
        <v>24.0</v>
      </c>
      <c r="AP79" s="122">
        <v>600.42</v>
      </c>
      <c r="AQ79" s="122"/>
      <c r="AR79" s="123" t="s">
        <v>556</v>
      </c>
      <c r="AS79" s="122">
        <v>12.0</v>
      </c>
      <c r="AT79" s="122">
        <v>719.81</v>
      </c>
    </row>
    <row r="80" ht="15.75" customHeight="1">
      <c r="A80" s="123" t="s">
        <v>230</v>
      </c>
      <c r="B80" s="123" t="s">
        <v>231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2"/>
      <c r="S80" s="123"/>
      <c r="T80" s="123"/>
      <c r="U80" s="123"/>
      <c r="V80" s="123"/>
      <c r="W80" s="123"/>
      <c r="X80" s="123"/>
      <c r="Y80" s="123"/>
      <c r="Z80" s="122"/>
      <c r="AA80" s="123"/>
      <c r="AB80" s="123"/>
      <c r="AC80" s="123"/>
      <c r="AD80" s="122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 t="s">
        <v>556</v>
      </c>
      <c r="AO80" s="122">
        <v>48.0</v>
      </c>
      <c r="AP80" s="122">
        <v>0.0</v>
      </c>
      <c r="AQ80" s="123"/>
      <c r="AR80" s="123" t="s">
        <v>556</v>
      </c>
      <c r="AS80" s="122">
        <v>28.0</v>
      </c>
      <c r="AT80" s="122">
        <v>565.19</v>
      </c>
    </row>
    <row r="81" ht="15.75" customHeight="1">
      <c r="A81" s="123" t="s">
        <v>238</v>
      </c>
      <c r="B81" s="123" t="s">
        <v>571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2"/>
      <c r="W81" s="123"/>
      <c r="X81" s="122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 t="s">
        <v>556</v>
      </c>
      <c r="AO81" s="122">
        <v>58.0</v>
      </c>
      <c r="AP81" s="122">
        <v>0.0</v>
      </c>
      <c r="AQ81" s="123"/>
      <c r="AR81" s="123"/>
      <c r="AS81" s="122">
        <v>38.0</v>
      </c>
      <c r="AT81" s="122">
        <v>485.91</v>
      </c>
    </row>
    <row r="82" ht="15.75" customHeight="1">
      <c r="A82" s="123" t="s">
        <v>236</v>
      </c>
      <c r="B82" s="123" t="s">
        <v>614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2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 t="s">
        <v>556</v>
      </c>
      <c r="AO82" s="122">
        <v>67.0</v>
      </c>
      <c r="AP82" s="122">
        <v>0.0</v>
      </c>
      <c r="AQ82" s="123"/>
      <c r="AR82" s="123"/>
      <c r="AS82" s="123"/>
      <c r="AT82" s="123"/>
    </row>
    <row r="83" ht="15.75" customHeight="1">
      <c r="A83" s="123" t="s">
        <v>615</v>
      </c>
      <c r="B83" s="123" t="s">
        <v>218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 t="s">
        <v>556</v>
      </c>
      <c r="AO83" s="122">
        <v>55.0</v>
      </c>
      <c r="AP83" s="122">
        <v>0.0</v>
      </c>
      <c r="AQ83" s="123"/>
      <c r="AR83" s="123" t="s">
        <v>556</v>
      </c>
      <c r="AS83" s="122">
        <v>10.0</v>
      </c>
      <c r="AT83" s="122">
        <v>741.9</v>
      </c>
    </row>
    <row r="84" ht="15.75" customHeight="1">
      <c r="A84" s="123" t="s">
        <v>228</v>
      </c>
      <c r="B84" s="123" t="s">
        <v>616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 t="s">
        <v>556</v>
      </c>
      <c r="AO84" s="122">
        <v>42.0</v>
      </c>
      <c r="AP84" s="122">
        <v>0.0</v>
      </c>
      <c r="AQ84" s="123"/>
      <c r="AR84" s="123" t="s">
        <v>556</v>
      </c>
      <c r="AS84" s="122">
        <v>32.0</v>
      </c>
      <c r="AT84" s="122">
        <v>532.04</v>
      </c>
    </row>
    <row r="85" ht="15.7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</row>
    <row r="86" ht="15.75" customHeight="1">
      <c r="A86" s="118" t="s">
        <v>617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</row>
    <row r="87" ht="15.75" customHeight="1">
      <c r="A87" s="159" t="s">
        <v>2</v>
      </c>
      <c r="B87" s="160" t="s">
        <v>3</v>
      </c>
      <c r="C87" s="161" t="s">
        <v>618</v>
      </c>
      <c r="D87" s="160" t="s">
        <v>619</v>
      </c>
      <c r="E87" s="161" t="s">
        <v>620</v>
      </c>
      <c r="F87" s="160" t="s">
        <v>621</v>
      </c>
      <c r="G87" s="161" t="s">
        <v>622</v>
      </c>
      <c r="H87" s="160" t="s">
        <v>623</v>
      </c>
      <c r="I87" s="161" t="s">
        <v>624</v>
      </c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</row>
    <row r="88" ht="15.75" customHeight="1">
      <c r="A88" s="162" t="s">
        <v>625</v>
      </c>
      <c r="B88" s="123" t="s">
        <v>206</v>
      </c>
      <c r="C88" s="134" t="s">
        <v>626</v>
      </c>
      <c r="D88" s="122">
        <v>1.0</v>
      </c>
      <c r="E88" s="145">
        <v>750.0</v>
      </c>
      <c r="F88" s="122">
        <v>14.0</v>
      </c>
      <c r="G88" s="145">
        <v>335.52</v>
      </c>
      <c r="H88" s="117"/>
      <c r="I88" s="163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</row>
    <row r="89" ht="15.75" customHeight="1">
      <c r="A89" s="162" t="s">
        <v>210</v>
      </c>
      <c r="B89" s="123" t="s">
        <v>211</v>
      </c>
      <c r="C89" s="134" t="s">
        <v>627</v>
      </c>
      <c r="D89" s="122">
        <v>4.0</v>
      </c>
      <c r="E89" s="145">
        <v>622.94</v>
      </c>
      <c r="F89" s="122">
        <v>4.0</v>
      </c>
      <c r="G89" s="145">
        <v>622.94</v>
      </c>
      <c r="H89" s="117"/>
      <c r="I89" s="163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</row>
    <row r="90" ht="15.75" customHeight="1">
      <c r="A90" s="162" t="s">
        <v>228</v>
      </c>
      <c r="B90" s="123" t="s">
        <v>229</v>
      </c>
      <c r="C90" s="134" t="s">
        <v>628</v>
      </c>
      <c r="D90" s="122">
        <v>7.0</v>
      </c>
      <c r="E90" s="145">
        <v>517.4</v>
      </c>
      <c r="F90" s="122">
        <v>60.0</v>
      </c>
      <c r="G90" s="145">
        <v>0.0</v>
      </c>
      <c r="H90" s="122">
        <v>11.0</v>
      </c>
      <c r="I90" s="145">
        <v>403.96</v>
      </c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</row>
    <row r="91" ht="15.75" customHeight="1">
      <c r="A91" s="162" t="s">
        <v>232</v>
      </c>
      <c r="B91" s="123" t="s">
        <v>629</v>
      </c>
      <c r="C91" s="134" t="s">
        <v>630</v>
      </c>
      <c r="D91" s="122">
        <v>8.0</v>
      </c>
      <c r="E91" s="145">
        <v>486.36</v>
      </c>
      <c r="F91" s="122">
        <v>23.0</v>
      </c>
      <c r="G91" s="145">
        <v>192.25</v>
      </c>
      <c r="H91" s="117"/>
      <c r="I91" s="145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</row>
    <row r="92" ht="15.75" customHeight="1">
      <c r="A92" s="162" t="s">
        <v>236</v>
      </c>
      <c r="B92" s="123" t="s">
        <v>631</v>
      </c>
      <c r="C92" s="134" t="s">
        <v>632</v>
      </c>
      <c r="D92" s="122">
        <v>13.0</v>
      </c>
      <c r="E92" s="145">
        <v>356.94</v>
      </c>
      <c r="F92" s="122">
        <v>52.0</v>
      </c>
      <c r="G92" s="145">
        <v>0.0</v>
      </c>
      <c r="H92" s="122">
        <v>14.0</v>
      </c>
      <c r="I92" s="145">
        <v>335.52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</row>
    <row r="93" ht="15.75" customHeight="1">
      <c r="A93" s="162" t="s">
        <v>633</v>
      </c>
      <c r="B93" s="123" t="s">
        <v>227</v>
      </c>
      <c r="C93" s="134" t="s">
        <v>634</v>
      </c>
      <c r="D93" s="122">
        <v>16.0</v>
      </c>
      <c r="E93" s="145">
        <v>296.47</v>
      </c>
      <c r="F93" s="122">
        <v>25.0</v>
      </c>
      <c r="G93" s="145">
        <v>169.88</v>
      </c>
      <c r="H93" s="117"/>
      <c r="I93" s="145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</row>
    <row r="94" ht="15.75" customHeight="1">
      <c r="A94" s="162" t="s">
        <v>250</v>
      </c>
      <c r="B94" s="123" t="s">
        <v>251</v>
      </c>
      <c r="C94" s="134" t="s">
        <v>635</v>
      </c>
      <c r="D94" s="122">
        <v>18.0</v>
      </c>
      <c r="E94" s="145">
        <v>261.96</v>
      </c>
      <c r="F94" s="122">
        <v>11.0</v>
      </c>
      <c r="G94" s="145">
        <v>403.96</v>
      </c>
      <c r="H94" s="117"/>
      <c r="I94" s="163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</row>
    <row r="95" ht="15.75" customHeight="1">
      <c r="A95" s="162" t="s">
        <v>576</v>
      </c>
      <c r="B95" s="123" t="s">
        <v>228</v>
      </c>
      <c r="C95" s="134" t="s">
        <v>636</v>
      </c>
      <c r="D95" s="122">
        <v>19.0</v>
      </c>
      <c r="E95" s="145">
        <v>246.24</v>
      </c>
      <c r="F95" s="122">
        <v>20.0</v>
      </c>
      <c r="G95" s="145">
        <v>231.47</v>
      </c>
      <c r="H95" s="117"/>
      <c r="I95" s="163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</row>
    <row r="96" ht="15.75" customHeight="1">
      <c r="A96" s="162" t="s">
        <v>239</v>
      </c>
      <c r="B96" s="123" t="s">
        <v>240</v>
      </c>
      <c r="C96" s="134" t="s">
        <v>637</v>
      </c>
      <c r="D96" s="122">
        <v>21.0</v>
      </c>
      <c r="E96" s="145">
        <v>217.58</v>
      </c>
      <c r="F96" s="122">
        <v>16.0</v>
      </c>
      <c r="G96" s="145">
        <v>296.47</v>
      </c>
      <c r="H96" s="117"/>
      <c r="I96" s="163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</row>
    <row r="97" ht="15.75" customHeight="1">
      <c r="A97" s="162" t="s">
        <v>638</v>
      </c>
      <c r="B97" s="123" t="s">
        <v>639</v>
      </c>
      <c r="C97" s="134" t="s">
        <v>640</v>
      </c>
      <c r="D97" s="122">
        <v>23.0</v>
      </c>
      <c r="E97" s="145">
        <v>192.25</v>
      </c>
      <c r="F97" s="122">
        <v>20.0</v>
      </c>
      <c r="G97" s="145">
        <v>124.67</v>
      </c>
      <c r="H97" s="117"/>
      <c r="I97" s="163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</row>
    <row r="98" ht="15.75" customHeight="1">
      <c r="A98" s="162" t="s">
        <v>241</v>
      </c>
      <c r="B98" s="123" t="s">
        <v>242</v>
      </c>
      <c r="C98" s="134" t="s">
        <v>641</v>
      </c>
      <c r="D98" s="122">
        <v>33.0</v>
      </c>
      <c r="E98" s="145">
        <v>103.55</v>
      </c>
      <c r="F98" s="122">
        <v>36.0</v>
      </c>
      <c r="G98" s="145">
        <v>86.01</v>
      </c>
      <c r="H98" s="117"/>
      <c r="I98" s="145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</row>
    <row r="99" ht="15.75" customHeight="1">
      <c r="A99" s="162" t="s">
        <v>255</v>
      </c>
      <c r="B99" s="123" t="s">
        <v>256</v>
      </c>
      <c r="C99" s="134" t="s">
        <v>642</v>
      </c>
      <c r="D99" s="122">
        <v>38.0</v>
      </c>
      <c r="E99" s="145">
        <v>76.0</v>
      </c>
      <c r="F99" s="122">
        <v>31.0</v>
      </c>
      <c r="G99" s="145">
        <v>117.19</v>
      </c>
      <c r="H99" s="117"/>
      <c r="I99" s="163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</row>
    <row r="100" ht="15.75" customHeight="1">
      <c r="A100" s="162" t="s">
        <v>248</v>
      </c>
      <c r="B100" s="123" t="s">
        <v>249</v>
      </c>
      <c r="C100" s="134" t="s">
        <v>643</v>
      </c>
      <c r="D100" s="122">
        <v>39.0</v>
      </c>
      <c r="E100" s="145">
        <v>71.44</v>
      </c>
      <c r="F100" s="122">
        <v>17.0</v>
      </c>
      <c r="G100" s="145">
        <v>278.68</v>
      </c>
      <c r="H100" s="117"/>
      <c r="I100" s="164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</row>
    <row r="101" ht="15.75" customHeight="1">
      <c r="A101" s="162" t="s">
        <v>644</v>
      </c>
      <c r="B101" s="123" t="s">
        <v>645</v>
      </c>
      <c r="C101" s="134" t="s">
        <v>646</v>
      </c>
      <c r="D101" s="122">
        <v>59.0</v>
      </c>
      <c r="E101" s="145">
        <v>0.0</v>
      </c>
      <c r="F101" s="122">
        <v>50.0</v>
      </c>
      <c r="G101" s="145">
        <v>0.0</v>
      </c>
      <c r="H101" s="165">
        <v>15.0</v>
      </c>
      <c r="I101" s="166">
        <v>315.39</v>
      </c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</row>
    <row r="102" ht="15.75" customHeight="1">
      <c r="A102" s="162" t="s">
        <v>245</v>
      </c>
      <c r="B102" s="123" t="s">
        <v>246</v>
      </c>
      <c r="C102" s="134" t="s">
        <v>647</v>
      </c>
      <c r="D102" s="122">
        <v>14.0</v>
      </c>
      <c r="E102" s="145">
        <v>335.52</v>
      </c>
      <c r="F102" s="122">
        <v>35.0</v>
      </c>
      <c r="G102" s="145">
        <v>91.5</v>
      </c>
      <c r="H102" s="117"/>
      <c r="I102" s="163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</row>
    <row r="103" ht="15.75" customHeight="1">
      <c r="A103" s="162" t="s">
        <v>51</v>
      </c>
      <c r="B103" s="167" t="s">
        <v>52</v>
      </c>
      <c r="C103" s="134" t="s">
        <v>648</v>
      </c>
      <c r="D103" s="122">
        <v>2.0</v>
      </c>
      <c r="E103" s="168">
        <v>690.0</v>
      </c>
      <c r="F103" s="122">
        <v>2.0</v>
      </c>
      <c r="G103" s="168">
        <v>690.0</v>
      </c>
      <c r="H103" s="117"/>
      <c r="I103" s="163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</row>
    <row r="104" ht="15.75" customHeight="1">
      <c r="A104" s="162" t="s">
        <v>59</v>
      </c>
      <c r="B104" s="123" t="s">
        <v>60</v>
      </c>
      <c r="C104" s="134" t="s">
        <v>649</v>
      </c>
      <c r="D104" s="122">
        <v>4.0</v>
      </c>
      <c r="E104" s="168">
        <v>584.02</v>
      </c>
      <c r="F104" s="122">
        <v>5.0</v>
      </c>
      <c r="G104" s="168">
        <v>537.29</v>
      </c>
      <c r="H104" s="117"/>
      <c r="I104" s="163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</row>
    <row r="105" ht="15.75" customHeight="1">
      <c r="A105" s="162" t="s">
        <v>650</v>
      </c>
      <c r="B105" s="123" t="s">
        <v>48</v>
      </c>
      <c r="C105" s="134" t="s">
        <v>651</v>
      </c>
      <c r="D105" s="122">
        <v>7.0</v>
      </c>
      <c r="E105" s="168">
        <v>454.77</v>
      </c>
      <c r="F105" s="117"/>
      <c r="G105" s="163"/>
      <c r="H105" s="117"/>
      <c r="I105" s="163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</row>
    <row r="106" ht="15.75" customHeight="1">
      <c r="A106" s="162" t="s">
        <v>71</v>
      </c>
      <c r="B106" s="123" t="s">
        <v>652</v>
      </c>
      <c r="C106" s="134" t="s">
        <v>653</v>
      </c>
      <c r="D106" s="122">
        <v>13.0</v>
      </c>
      <c r="E106" s="168">
        <v>275.75</v>
      </c>
      <c r="F106" s="122">
        <v>8.0</v>
      </c>
      <c r="G106" s="168">
        <v>418.38</v>
      </c>
      <c r="H106" s="117"/>
      <c r="I106" s="163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</row>
    <row r="107" ht="15.75" customHeight="1">
      <c r="A107" s="162" t="s">
        <v>654</v>
      </c>
      <c r="B107" s="123" t="s">
        <v>655</v>
      </c>
      <c r="C107" s="134" t="s">
        <v>656</v>
      </c>
      <c r="D107" s="122">
        <v>22.0</v>
      </c>
      <c r="E107" s="168">
        <v>130.2</v>
      </c>
      <c r="F107" s="122">
        <v>3.0</v>
      </c>
      <c r="G107" s="168">
        <v>634.8</v>
      </c>
      <c r="H107" s="117"/>
      <c r="I107" s="145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</row>
    <row r="108" ht="15.75" customHeight="1">
      <c r="A108" s="162" t="s">
        <v>90</v>
      </c>
      <c r="B108" s="123" t="s">
        <v>657</v>
      </c>
      <c r="C108" s="134" t="s">
        <v>658</v>
      </c>
      <c r="D108" s="122">
        <v>23.0</v>
      </c>
      <c r="E108" s="168">
        <v>119.78</v>
      </c>
      <c r="F108" s="122">
        <v>17.0</v>
      </c>
      <c r="G108" s="168">
        <v>197.55</v>
      </c>
      <c r="H108" s="117"/>
      <c r="I108" s="163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</row>
    <row r="109" ht="15.75" customHeight="1">
      <c r="A109" s="162" t="s">
        <v>74</v>
      </c>
      <c r="B109" s="123" t="s">
        <v>659</v>
      </c>
      <c r="C109" s="134" t="s">
        <v>660</v>
      </c>
      <c r="D109" s="122">
        <v>25.0</v>
      </c>
      <c r="E109" s="168">
        <v>101.38</v>
      </c>
      <c r="F109" s="122">
        <v>13.0</v>
      </c>
      <c r="G109" s="168">
        <v>275.75</v>
      </c>
      <c r="H109" s="117"/>
      <c r="I109" s="163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</row>
    <row r="110" ht="15.75" customHeight="1">
      <c r="A110" s="162" t="s">
        <v>56</v>
      </c>
      <c r="B110" s="123" t="s">
        <v>57</v>
      </c>
      <c r="C110" s="134" t="s">
        <v>661</v>
      </c>
      <c r="D110" s="122">
        <v>26.0</v>
      </c>
      <c r="E110" s="168">
        <v>93.27</v>
      </c>
      <c r="F110" s="117"/>
      <c r="G110" s="163"/>
      <c r="H110" s="117"/>
      <c r="I110" s="163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</row>
    <row r="111" ht="15.75" customHeight="1">
      <c r="A111" s="162" t="s">
        <v>662</v>
      </c>
      <c r="B111" s="123" t="s">
        <v>273</v>
      </c>
      <c r="C111" s="134" t="s">
        <v>663</v>
      </c>
      <c r="D111" s="122">
        <v>17.0</v>
      </c>
      <c r="E111" s="168">
        <v>197.55</v>
      </c>
      <c r="F111" s="117"/>
      <c r="G111" s="145"/>
      <c r="H111" s="122">
        <v>1.0</v>
      </c>
      <c r="I111" s="122">
        <v>750.0</v>
      </c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</row>
    <row r="112" ht="15.75" customHeight="1">
      <c r="A112" s="162" t="s">
        <v>80</v>
      </c>
      <c r="B112" s="123" t="s">
        <v>664</v>
      </c>
      <c r="C112" s="134" t="s">
        <v>665</v>
      </c>
      <c r="D112" s="123"/>
      <c r="E112" s="163"/>
      <c r="F112" s="122">
        <v>19.0</v>
      </c>
      <c r="G112" s="168">
        <v>167.2</v>
      </c>
      <c r="H112" s="117"/>
      <c r="I112" s="163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K22:L22"/>
    <mergeCell ref="M22:N22"/>
    <mergeCell ref="O22:P22"/>
    <mergeCell ref="E8:F8"/>
    <mergeCell ref="G8:H8"/>
    <mergeCell ref="C17:F17"/>
    <mergeCell ref="G17:J17"/>
    <mergeCell ref="E22:F22"/>
    <mergeCell ref="G22:H22"/>
    <mergeCell ref="I22:J22"/>
    <mergeCell ref="AE62:AH62"/>
    <mergeCell ref="AI62:AL62"/>
    <mergeCell ref="AM62:AP62"/>
    <mergeCell ref="AQ62:AT62"/>
    <mergeCell ref="C62:F62"/>
    <mergeCell ref="G62:J62"/>
    <mergeCell ref="K62:N62"/>
    <mergeCell ref="O62:R62"/>
    <mergeCell ref="S62:V62"/>
    <mergeCell ref="W62:Z62"/>
    <mergeCell ref="AA62:AD6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 ht="15.75" customHeight="1">
      <c r="A1" s="169"/>
      <c r="B1" s="170" t="s">
        <v>666</v>
      </c>
      <c r="E1" s="171"/>
      <c r="F1" s="172" t="s">
        <v>667</v>
      </c>
      <c r="I1" s="173"/>
      <c r="J1" s="173" t="s">
        <v>668</v>
      </c>
      <c r="K1" s="173"/>
      <c r="L1" s="173"/>
      <c r="M1" s="174"/>
      <c r="N1" s="175" t="s">
        <v>669</v>
      </c>
      <c r="Q1" s="176"/>
      <c r="R1" s="177" t="s">
        <v>670</v>
      </c>
      <c r="U1" s="178"/>
      <c r="V1" s="179" t="s">
        <v>671</v>
      </c>
      <c r="Y1" s="176"/>
      <c r="Z1" s="177" t="s">
        <v>672</v>
      </c>
      <c r="AC1" s="117"/>
      <c r="AD1" s="117"/>
    </row>
    <row r="2" ht="15.75" customHeight="1">
      <c r="A2" s="169"/>
      <c r="B2" s="180">
        <v>0.015</v>
      </c>
      <c r="C2" s="181"/>
      <c r="D2" s="180">
        <v>0.02</v>
      </c>
      <c r="E2" s="171"/>
      <c r="F2" s="182">
        <v>0.015</v>
      </c>
      <c r="G2" s="183"/>
      <c r="H2" s="182">
        <v>0.02</v>
      </c>
      <c r="I2" s="184"/>
      <c r="J2" s="185">
        <v>0.025</v>
      </c>
      <c r="K2" s="184"/>
      <c r="L2" s="185">
        <v>0.04</v>
      </c>
      <c r="M2" s="174"/>
      <c r="N2" s="186">
        <v>0.035</v>
      </c>
      <c r="O2" s="187"/>
      <c r="P2" s="186">
        <v>0.05</v>
      </c>
      <c r="Q2" s="176"/>
      <c r="R2" s="188">
        <v>0.06</v>
      </c>
      <c r="S2" s="189"/>
      <c r="T2" s="188">
        <v>0.08</v>
      </c>
      <c r="U2" s="178"/>
      <c r="V2" s="190">
        <v>0.06</v>
      </c>
      <c r="W2" s="191"/>
      <c r="X2" s="190">
        <v>0.08</v>
      </c>
      <c r="Y2" s="176"/>
      <c r="Z2" s="188">
        <v>0.08</v>
      </c>
      <c r="AA2" s="189"/>
      <c r="AB2" s="188">
        <v>0.1</v>
      </c>
      <c r="AC2" s="117"/>
      <c r="AD2" s="117"/>
    </row>
    <row r="3" ht="15.75" customHeight="1">
      <c r="A3" s="192"/>
      <c r="B3" s="193" t="s">
        <v>480</v>
      </c>
      <c r="C3" s="193"/>
      <c r="D3" s="193" t="s">
        <v>443</v>
      </c>
      <c r="E3" s="192"/>
      <c r="F3" s="193" t="s">
        <v>480</v>
      </c>
      <c r="G3" s="193"/>
      <c r="H3" s="193" t="s">
        <v>443</v>
      </c>
      <c r="I3" s="192"/>
      <c r="J3" s="193" t="s">
        <v>480</v>
      </c>
      <c r="K3" s="193"/>
      <c r="L3" s="193" t="s">
        <v>443</v>
      </c>
      <c r="M3" s="192"/>
      <c r="N3" s="193" t="s">
        <v>480</v>
      </c>
      <c r="O3" s="193"/>
      <c r="P3" s="193" t="s">
        <v>443</v>
      </c>
      <c r="Q3" s="192"/>
      <c r="R3" s="193" t="s">
        <v>480</v>
      </c>
      <c r="S3" s="193"/>
      <c r="T3" s="193" t="s">
        <v>443</v>
      </c>
      <c r="U3" s="192"/>
      <c r="V3" s="193" t="s">
        <v>480</v>
      </c>
      <c r="W3" s="193"/>
      <c r="X3" s="193" t="s">
        <v>443</v>
      </c>
      <c r="Y3" s="192"/>
      <c r="Z3" s="193" t="s">
        <v>480</v>
      </c>
      <c r="AA3" s="193"/>
      <c r="AB3" s="193" t="s">
        <v>443</v>
      </c>
      <c r="AC3" s="117"/>
      <c r="AD3" s="117"/>
    </row>
    <row r="4" ht="15.75" customHeight="1">
      <c r="A4" s="194">
        <v>1.0</v>
      </c>
      <c r="B4" s="194">
        <v>900.0</v>
      </c>
      <c r="C4" s="194">
        <v>1.0</v>
      </c>
      <c r="D4" s="194">
        <v>900.0</v>
      </c>
      <c r="E4" s="194">
        <v>1.0</v>
      </c>
      <c r="F4" s="194">
        <v>850.0</v>
      </c>
      <c r="G4" s="194">
        <v>1.0</v>
      </c>
      <c r="H4" s="156">
        <v>850.0</v>
      </c>
      <c r="I4" s="194">
        <v>1.0</v>
      </c>
      <c r="J4" s="156">
        <v>800.0</v>
      </c>
      <c r="K4" s="194">
        <v>1.0</v>
      </c>
      <c r="L4" s="156">
        <v>800.0</v>
      </c>
      <c r="M4" s="194">
        <v>1.0</v>
      </c>
      <c r="N4" s="156">
        <v>750.0</v>
      </c>
      <c r="O4" s="194">
        <v>1.0</v>
      </c>
      <c r="P4" s="156">
        <v>750.0</v>
      </c>
      <c r="Q4" s="194">
        <v>1.0</v>
      </c>
      <c r="R4" s="156">
        <v>750.0</v>
      </c>
      <c r="S4" s="194">
        <v>1.0</v>
      </c>
      <c r="T4" s="156">
        <v>750.0</v>
      </c>
      <c r="U4" s="194">
        <v>1.0</v>
      </c>
      <c r="V4" s="156">
        <v>650.0</v>
      </c>
      <c r="W4" s="194">
        <v>1.0</v>
      </c>
      <c r="X4" s="156">
        <v>650.0</v>
      </c>
      <c r="Y4" s="194">
        <v>1.0</v>
      </c>
      <c r="Z4" s="156">
        <v>500.0</v>
      </c>
      <c r="AA4" s="194">
        <v>1.0</v>
      </c>
      <c r="AB4" s="156">
        <v>500.0</v>
      </c>
      <c r="AC4" s="117"/>
      <c r="AD4" s="117"/>
    </row>
    <row r="5" ht="15.75" customHeight="1">
      <c r="A5" s="194">
        <v>2.0</v>
      </c>
      <c r="B5" s="156">
        <f t="shared" ref="B5:B103" si="1">B4-(B4*$B$2)</f>
        <v>886.5</v>
      </c>
      <c r="C5" s="194">
        <v>2.0</v>
      </c>
      <c r="D5" s="156">
        <f t="shared" ref="D5:D103" si="2">D4-(D4*$D$2)</f>
        <v>882</v>
      </c>
      <c r="E5" s="194">
        <v>2.0</v>
      </c>
      <c r="F5" s="156">
        <f t="shared" ref="F5:F103" si="3">F4-(F4*$F$2)</f>
        <v>837.25</v>
      </c>
      <c r="G5" s="194">
        <v>2.0</v>
      </c>
      <c r="H5" s="156">
        <f t="shared" ref="H5:H103" si="4">H4-(H4*$H$2)</f>
        <v>833</v>
      </c>
      <c r="I5" s="194">
        <v>2.0</v>
      </c>
      <c r="J5" s="156">
        <f t="shared" ref="J5:J103" si="5">J4-(J4*$J$2)</f>
        <v>780</v>
      </c>
      <c r="K5" s="194">
        <v>2.0</v>
      </c>
      <c r="L5" s="156">
        <f t="shared" ref="L5:L103" si="6">L4-(L4*$L$2)</f>
        <v>768</v>
      </c>
      <c r="M5" s="194">
        <v>2.0</v>
      </c>
      <c r="N5" s="156">
        <f t="shared" ref="N5:N103" si="7">N4-(N4*$N$2)</f>
        <v>723.75</v>
      </c>
      <c r="O5" s="194">
        <v>2.0</v>
      </c>
      <c r="P5" s="156">
        <f t="shared" ref="P5:P103" si="8">P4-(P4*$P$2)</f>
        <v>712.5</v>
      </c>
      <c r="Q5" s="194">
        <v>2.0</v>
      </c>
      <c r="R5" s="156">
        <f t="shared" ref="R5:R103" si="9">R4-(R4*$R$2)</f>
        <v>705</v>
      </c>
      <c r="S5" s="194">
        <v>2.0</v>
      </c>
      <c r="T5" s="156">
        <f t="shared" ref="T5:T103" si="10">T4-(T4*$T$2)</f>
        <v>690</v>
      </c>
      <c r="U5" s="194">
        <v>2.0</v>
      </c>
      <c r="V5" s="156">
        <f t="shared" ref="V5:V103" si="11">V4-(V4*$V$2)</f>
        <v>611</v>
      </c>
      <c r="W5" s="194">
        <v>2.0</v>
      </c>
      <c r="X5" s="156">
        <f t="shared" ref="X5:X103" si="12">X4-(X4*$X$2)</f>
        <v>598</v>
      </c>
      <c r="Y5" s="194">
        <v>2.0</v>
      </c>
      <c r="Z5" s="156">
        <f t="shared" ref="Z5:Z103" si="13">Z4-(Z4*$Z$2)</f>
        <v>460</v>
      </c>
      <c r="AA5" s="194">
        <v>2.0</v>
      </c>
      <c r="AB5" s="156">
        <f t="shared" ref="AB5:AB103" si="14">AB4-(AB4*$AB$2)</f>
        <v>450</v>
      </c>
      <c r="AC5" s="117"/>
      <c r="AD5" s="117"/>
    </row>
    <row r="6" ht="15.75" customHeight="1">
      <c r="A6" s="194">
        <v>3.0</v>
      </c>
      <c r="B6" s="156">
        <f t="shared" si="1"/>
        <v>873.2025</v>
      </c>
      <c r="C6" s="194">
        <v>3.0</v>
      </c>
      <c r="D6" s="156">
        <f t="shared" si="2"/>
        <v>864.36</v>
      </c>
      <c r="E6" s="194">
        <v>3.0</v>
      </c>
      <c r="F6" s="156">
        <f t="shared" si="3"/>
        <v>824.69125</v>
      </c>
      <c r="G6" s="194">
        <v>3.0</v>
      </c>
      <c r="H6" s="156">
        <f t="shared" si="4"/>
        <v>816.34</v>
      </c>
      <c r="I6" s="194">
        <v>3.0</v>
      </c>
      <c r="J6" s="156">
        <f t="shared" si="5"/>
        <v>760.5</v>
      </c>
      <c r="K6" s="194">
        <v>3.0</v>
      </c>
      <c r="L6" s="156">
        <f t="shared" si="6"/>
        <v>737.28</v>
      </c>
      <c r="M6" s="194">
        <v>3.0</v>
      </c>
      <c r="N6" s="156">
        <f t="shared" si="7"/>
        <v>698.41875</v>
      </c>
      <c r="O6" s="194">
        <v>3.0</v>
      </c>
      <c r="P6" s="156">
        <f t="shared" si="8"/>
        <v>676.875</v>
      </c>
      <c r="Q6" s="194">
        <v>3.0</v>
      </c>
      <c r="R6" s="156">
        <f t="shared" si="9"/>
        <v>662.7</v>
      </c>
      <c r="S6" s="194">
        <v>3.0</v>
      </c>
      <c r="T6" s="156">
        <f t="shared" si="10"/>
        <v>634.8</v>
      </c>
      <c r="U6" s="194">
        <v>3.0</v>
      </c>
      <c r="V6" s="156">
        <f t="shared" si="11"/>
        <v>574.34</v>
      </c>
      <c r="W6" s="194">
        <v>3.0</v>
      </c>
      <c r="X6" s="156">
        <f t="shared" si="12"/>
        <v>550.16</v>
      </c>
      <c r="Y6" s="194">
        <v>3.0</v>
      </c>
      <c r="Z6" s="156">
        <f t="shared" si="13"/>
        <v>423.2</v>
      </c>
      <c r="AA6" s="194">
        <v>3.0</v>
      </c>
      <c r="AB6" s="156">
        <f t="shared" si="14"/>
        <v>405</v>
      </c>
      <c r="AC6" s="117"/>
      <c r="AD6" s="117"/>
    </row>
    <row r="7" ht="15.75" customHeight="1">
      <c r="A7" s="194">
        <v>4.0</v>
      </c>
      <c r="B7" s="156">
        <f t="shared" si="1"/>
        <v>860.1044625</v>
      </c>
      <c r="C7" s="194">
        <v>4.0</v>
      </c>
      <c r="D7" s="156">
        <f t="shared" si="2"/>
        <v>847.0728</v>
      </c>
      <c r="E7" s="194">
        <v>4.0</v>
      </c>
      <c r="F7" s="156">
        <f t="shared" si="3"/>
        <v>812.3208813</v>
      </c>
      <c r="G7" s="194">
        <v>4.0</v>
      </c>
      <c r="H7" s="156">
        <f t="shared" si="4"/>
        <v>800.0132</v>
      </c>
      <c r="I7" s="194">
        <v>4.0</v>
      </c>
      <c r="J7" s="156">
        <f t="shared" si="5"/>
        <v>741.4875</v>
      </c>
      <c r="K7" s="194">
        <v>4.0</v>
      </c>
      <c r="L7" s="156">
        <f t="shared" si="6"/>
        <v>707.7888</v>
      </c>
      <c r="M7" s="194">
        <v>4.0</v>
      </c>
      <c r="N7" s="156">
        <f t="shared" si="7"/>
        <v>673.9740938</v>
      </c>
      <c r="O7" s="194">
        <v>4.0</v>
      </c>
      <c r="P7" s="156">
        <f t="shared" si="8"/>
        <v>643.03125</v>
      </c>
      <c r="Q7" s="194">
        <v>4.0</v>
      </c>
      <c r="R7" s="156">
        <f t="shared" si="9"/>
        <v>622.938</v>
      </c>
      <c r="S7" s="194">
        <v>4.0</v>
      </c>
      <c r="T7" s="156">
        <f t="shared" si="10"/>
        <v>584.016</v>
      </c>
      <c r="U7" s="194">
        <v>4.0</v>
      </c>
      <c r="V7" s="156">
        <f t="shared" si="11"/>
        <v>539.8796</v>
      </c>
      <c r="W7" s="194">
        <v>4.0</v>
      </c>
      <c r="X7" s="156">
        <f t="shared" si="12"/>
        <v>506.1472</v>
      </c>
      <c r="Y7" s="194">
        <v>4.0</v>
      </c>
      <c r="Z7" s="156">
        <f t="shared" si="13"/>
        <v>389.344</v>
      </c>
      <c r="AA7" s="194">
        <v>4.0</v>
      </c>
      <c r="AB7" s="156">
        <f t="shared" si="14"/>
        <v>364.5</v>
      </c>
      <c r="AC7" s="117"/>
      <c r="AD7" s="117"/>
    </row>
    <row r="8" ht="15.75" customHeight="1">
      <c r="A8" s="194">
        <v>5.0</v>
      </c>
      <c r="B8" s="156">
        <f t="shared" si="1"/>
        <v>847.2028956</v>
      </c>
      <c r="C8" s="194">
        <v>5.0</v>
      </c>
      <c r="D8" s="156">
        <f t="shared" si="2"/>
        <v>830.131344</v>
      </c>
      <c r="E8" s="194">
        <v>5.0</v>
      </c>
      <c r="F8" s="156">
        <f t="shared" si="3"/>
        <v>800.136068</v>
      </c>
      <c r="G8" s="194">
        <v>5.0</v>
      </c>
      <c r="H8" s="156">
        <f t="shared" si="4"/>
        <v>784.012936</v>
      </c>
      <c r="I8" s="194">
        <v>5.0</v>
      </c>
      <c r="J8" s="156">
        <f t="shared" si="5"/>
        <v>722.9503125</v>
      </c>
      <c r="K8" s="194">
        <v>5.0</v>
      </c>
      <c r="L8" s="156">
        <f t="shared" si="6"/>
        <v>679.477248</v>
      </c>
      <c r="M8" s="194">
        <v>5.0</v>
      </c>
      <c r="N8" s="156">
        <f t="shared" si="7"/>
        <v>650.3850005</v>
      </c>
      <c r="O8" s="194">
        <v>5.0</v>
      </c>
      <c r="P8" s="156">
        <f t="shared" si="8"/>
        <v>610.8796875</v>
      </c>
      <c r="Q8" s="194">
        <v>5.0</v>
      </c>
      <c r="R8" s="156">
        <f t="shared" si="9"/>
        <v>585.56172</v>
      </c>
      <c r="S8" s="194">
        <v>5.0</v>
      </c>
      <c r="T8" s="156">
        <f t="shared" si="10"/>
        <v>537.29472</v>
      </c>
      <c r="U8" s="194">
        <v>5.0</v>
      </c>
      <c r="V8" s="156">
        <f t="shared" si="11"/>
        <v>507.486824</v>
      </c>
      <c r="W8" s="194">
        <v>5.0</v>
      </c>
      <c r="X8" s="156">
        <f t="shared" si="12"/>
        <v>465.655424</v>
      </c>
      <c r="Y8" s="194">
        <v>5.0</v>
      </c>
      <c r="Z8" s="156">
        <f t="shared" si="13"/>
        <v>358.19648</v>
      </c>
      <c r="AA8" s="194">
        <v>5.0</v>
      </c>
      <c r="AB8" s="156">
        <f t="shared" si="14"/>
        <v>328.05</v>
      </c>
      <c r="AC8" s="117"/>
      <c r="AD8" s="117"/>
    </row>
    <row r="9" ht="15.75" customHeight="1">
      <c r="A9" s="194">
        <v>6.0</v>
      </c>
      <c r="B9" s="156">
        <f t="shared" si="1"/>
        <v>834.4948521</v>
      </c>
      <c r="C9" s="194">
        <v>6.0</v>
      </c>
      <c r="D9" s="156">
        <f t="shared" si="2"/>
        <v>813.5287171</v>
      </c>
      <c r="E9" s="194">
        <v>6.0</v>
      </c>
      <c r="F9" s="156">
        <f t="shared" si="3"/>
        <v>788.134027</v>
      </c>
      <c r="G9" s="194">
        <v>6.0</v>
      </c>
      <c r="H9" s="156">
        <f t="shared" si="4"/>
        <v>768.3326773</v>
      </c>
      <c r="I9" s="194">
        <v>6.0</v>
      </c>
      <c r="J9" s="156">
        <f t="shared" si="5"/>
        <v>704.8765547</v>
      </c>
      <c r="K9" s="194">
        <v>6.0</v>
      </c>
      <c r="L9" s="156">
        <f t="shared" si="6"/>
        <v>652.2981581</v>
      </c>
      <c r="M9" s="194">
        <v>6.0</v>
      </c>
      <c r="N9" s="156">
        <f t="shared" si="7"/>
        <v>627.6215255</v>
      </c>
      <c r="O9" s="194">
        <v>6.0</v>
      </c>
      <c r="P9" s="156">
        <f t="shared" si="8"/>
        <v>580.3357031</v>
      </c>
      <c r="Q9" s="194">
        <v>6.0</v>
      </c>
      <c r="R9" s="156">
        <f t="shared" si="9"/>
        <v>550.4280168</v>
      </c>
      <c r="S9" s="194">
        <v>6.0</v>
      </c>
      <c r="T9" s="156">
        <f t="shared" si="10"/>
        <v>494.3111424</v>
      </c>
      <c r="U9" s="194">
        <v>6.0</v>
      </c>
      <c r="V9" s="156">
        <f t="shared" si="11"/>
        <v>477.0376146</v>
      </c>
      <c r="W9" s="194">
        <v>6.0</v>
      </c>
      <c r="X9" s="156">
        <f t="shared" si="12"/>
        <v>428.4029901</v>
      </c>
      <c r="Y9" s="194">
        <v>6.0</v>
      </c>
      <c r="Z9" s="156">
        <f t="shared" si="13"/>
        <v>329.5407616</v>
      </c>
      <c r="AA9" s="194">
        <v>6.0</v>
      </c>
      <c r="AB9" s="156">
        <f t="shared" si="14"/>
        <v>295.245</v>
      </c>
      <c r="AC9" s="117"/>
      <c r="AD9" s="117"/>
    </row>
    <row r="10" ht="15.75" customHeight="1">
      <c r="A10" s="194">
        <v>7.0</v>
      </c>
      <c r="B10" s="156">
        <f t="shared" si="1"/>
        <v>821.9774293</v>
      </c>
      <c r="C10" s="194">
        <v>7.0</v>
      </c>
      <c r="D10" s="156">
        <f t="shared" si="2"/>
        <v>797.2581428</v>
      </c>
      <c r="E10" s="194">
        <v>7.0</v>
      </c>
      <c r="F10" s="156">
        <f t="shared" si="3"/>
        <v>776.3120166</v>
      </c>
      <c r="G10" s="194">
        <v>7.0</v>
      </c>
      <c r="H10" s="156">
        <f t="shared" si="4"/>
        <v>752.9660237</v>
      </c>
      <c r="I10" s="194">
        <v>7.0</v>
      </c>
      <c r="J10" s="156">
        <f t="shared" si="5"/>
        <v>687.2546408</v>
      </c>
      <c r="K10" s="194">
        <v>7.0</v>
      </c>
      <c r="L10" s="156">
        <f t="shared" si="6"/>
        <v>626.2062318</v>
      </c>
      <c r="M10" s="194">
        <v>7.0</v>
      </c>
      <c r="N10" s="156">
        <f t="shared" si="7"/>
        <v>605.6547721</v>
      </c>
      <c r="O10" s="194">
        <v>7.0</v>
      </c>
      <c r="P10" s="156">
        <f t="shared" si="8"/>
        <v>551.318918</v>
      </c>
      <c r="Q10" s="194">
        <v>7.0</v>
      </c>
      <c r="R10" s="156">
        <f t="shared" si="9"/>
        <v>517.4023358</v>
      </c>
      <c r="S10" s="194">
        <v>7.0</v>
      </c>
      <c r="T10" s="156">
        <f t="shared" si="10"/>
        <v>454.766251</v>
      </c>
      <c r="U10" s="194">
        <v>7.0</v>
      </c>
      <c r="V10" s="156">
        <f t="shared" si="11"/>
        <v>448.4153577</v>
      </c>
      <c r="W10" s="194">
        <v>7.0</v>
      </c>
      <c r="X10" s="156">
        <f t="shared" si="12"/>
        <v>394.1307509</v>
      </c>
      <c r="Y10" s="194">
        <v>7.0</v>
      </c>
      <c r="Z10" s="156">
        <f t="shared" si="13"/>
        <v>303.1775007</v>
      </c>
      <c r="AA10" s="194">
        <v>7.0</v>
      </c>
      <c r="AB10" s="156">
        <f t="shared" si="14"/>
        <v>265.7205</v>
      </c>
      <c r="AC10" s="117"/>
      <c r="AD10" s="117"/>
    </row>
    <row r="11" ht="15.75" customHeight="1">
      <c r="A11" s="194">
        <v>8.0</v>
      </c>
      <c r="B11" s="156">
        <f t="shared" si="1"/>
        <v>809.6477679</v>
      </c>
      <c r="C11" s="194">
        <v>8.0</v>
      </c>
      <c r="D11" s="156">
        <f t="shared" si="2"/>
        <v>781.3129799</v>
      </c>
      <c r="E11" s="194">
        <v>8.0</v>
      </c>
      <c r="F11" s="156">
        <f t="shared" si="3"/>
        <v>764.6673364</v>
      </c>
      <c r="G11" s="194">
        <v>8.0</v>
      </c>
      <c r="H11" s="156">
        <f t="shared" si="4"/>
        <v>737.9067033</v>
      </c>
      <c r="I11" s="194">
        <v>8.0</v>
      </c>
      <c r="J11" s="156">
        <f t="shared" si="5"/>
        <v>670.0732748</v>
      </c>
      <c r="K11" s="194">
        <v>8.0</v>
      </c>
      <c r="L11" s="156">
        <f t="shared" si="6"/>
        <v>601.1579825</v>
      </c>
      <c r="M11" s="194">
        <v>8.0</v>
      </c>
      <c r="N11" s="156">
        <f t="shared" si="7"/>
        <v>584.456855</v>
      </c>
      <c r="O11" s="194">
        <v>8.0</v>
      </c>
      <c r="P11" s="156">
        <f t="shared" si="8"/>
        <v>523.7529721</v>
      </c>
      <c r="Q11" s="194">
        <v>8.0</v>
      </c>
      <c r="R11" s="156">
        <f t="shared" si="9"/>
        <v>486.3581956</v>
      </c>
      <c r="S11" s="194">
        <v>8.0</v>
      </c>
      <c r="T11" s="156">
        <f t="shared" si="10"/>
        <v>418.3849509</v>
      </c>
      <c r="U11" s="194">
        <v>8.0</v>
      </c>
      <c r="V11" s="156">
        <f t="shared" si="11"/>
        <v>421.5104362</v>
      </c>
      <c r="W11" s="194">
        <v>8.0</v>
      </c>
      <c r="X11" s="156">
        <f t="shared" si="12"/>
        <v>362.6002908</v>
      </c>
      <c r="Y11" s="194">
        <v>8.0</v>
      </c>
      <c r="Z11" s="156">
        <f t="shared" si="13"/>
        <v>278.9233006</v>
      </c>
      <c r="AA11" s="194">
        <v>8.0</v>
      </c>
      <c r="AB11" s="156">
        <f t="shared" si="14"/>
        <v>239.14845</v>
      </c>
      <c r="AC11" s="117"/>
      <c r="AD11" s="117"/>
    </row>
    <row r="12" ht="15.75" customHeight="1">
      <c r="A12" s="194">
        <v>9.0</v>
      </c>
      <c r="B12" s="156">
        <f t="shared" si="1"/>
        <v>797.5030514</v>
      </c>
      <c r="C12" s="194">
        <v>9.0</v>
      </c>
      <c r="D12" s="156">
        <f t="shared" si="2"/>
        <v>765.6867203</v>
      </c>
      <c r="E12" s="194">
        <v>9.0</v>
      </c>
      <c r="F12" s="156">
        <f t="shared" si="3"/>
        <v>753.1973263</v>
      </c>
      <c r="G12" s="194">
        <v>9.0</v>
      </c>
      <c r="H12" s="156">
        <f t="shared" si="4"/>
        <v>723.1485692</v>
      </c>
      <c r="I12" s="194">
        <v>9.0</v>
      </c>
      <c r="J12" s="156">
        <f t="shared" si="5"/>
        <v>653.3214429</v>
      </c>
      <c r="K12" s="194">
        <v>9.0</v>
      </c>
      <c r="L12" s="156">
        <f t="shared" si="6"/>
        <v>577.1116632</v>
      </c>
      <c r="M12" s="194">
        <v>9.0</v>
      </c>
      <c r="N12" s="156">
        <f t="shared" si="7"/>
        <v>564.0008651</v>
      </c>
      <c r="O12" s="194">
        <v>9.0</v>
      </c>
      <c r="P12" s="156">
        <f t="shared" si="8"/>
        <v>497.5653235</v>
      </c>
      <c r="Q12" s="194">
        <v>9.0</v>
      </c>
      <c r="R12" s="156">
        <f t="shared" si="9"/>
        <v>457.1767039</v>
      </c>
      <c r="S12" s="194">
        <v>9.0</v>
      </c>
      <c r="T12" s="156">
        <f t="shared" si="10"/>
        <v>384.9141549</v>
      </c>
      <c r="U12" s="194">
        <v>9.0</v>
      </c>
      <c r="V12" s="156">
        <f t="shared" si="11"/>
        <v>396.2198101</v>
      </c>
      <c r="W12" s="194">
        <v>9.0</v>
      </c>
      <c r="X12" s="156">
        <f t="shared" si="12"/>
        <v>333.5922675</v>
      </c>
      <c r="Y12" s="194">
        <v>9.0</v>
      </c>
      <c r="Z12" s="156">
        <f t="shared" si="13"/>
        <v>256.6094366</v>
      </c>
      <c r="AA12" s="194">
        <v>9.0</v>
      </c>
      <c r="AB12" s="156">
        <f t="shared" si="14"/>
        <v>215.233605</v>
      </c>
      <c r="AC12" s="117"/>
      <c r="AD12" s="117"/>
    </row>
    <row r="13" ht="15.75" customHeight="1">
      <c r="A13" s="194">
        <v>10.0</v>
      </c>
      <c r="B13" s="156">
        <f t="shared" si="1"/>
        <v>785.5405056</v>
      </c>
      <c r="C13" s="194">
        <v>10.0</v>
      </c>
      <c r="D13" s="156">
        <f t="shared" si="2"/>
        <v>750.3729859</v>
      </c>
      <c r="E13" s="194">
        <v>10.0</v>
      </c>
      <c r="F13" s="156">
        <f t="shared" si="3"/>
        <v>741.8993664</v>
      </c>
      <c r="G13" s="194">
        <v>10.0</v>
      </c>
      <c r="H13" s="156">
        <f t="shared" si="4"/>
        <v>708.6855978</v>
      </c>
      <c r="I13" s="194">
        <v>10.0</v>
      </c>
      <c r="J13" s="156">
        <f t="shared" si="5"/>
        <v>636.9884069</v>
      </c>
      <c r="K13" s="194">
        <v>10.0</v>
      </c>
      <c r="L13" s="156">
        <f t="shared" si="6"/>
        <v>554.0271967</v>
      </c>
      <c r="M13" s="194">
        <v>10.0</v>
      </c>
      <c r="N13" s="156">
        <f t="shared" si="7"/>
        <v>544.2608348</v>
      </c>
      <c r="O13" s="194">
        <v>10.0</v>
      </c>
      <c r="P13" s="156">
        <f t="shared" si="8"/>
        <v>472.6870573</v>
      </c>
      <c r="Q13" s="194">
        <v>10.0</v>
      </c>
      <c r="R13" s="156">
        <f t="shared" si="9"/>
        <v>429.7461017</v>
      </c>
      <c r="S13" s="194">
        <v>10.0</v>
      </c>
      <c r="T13" s="156">
        <f t="shared" si="10"/>
        <v>354.1210225</v>
      </c>
      <c r="U13" s="194">
        <v>10.0</v>
      </c>
      <c r="V13" s="156">
        <f t="shared" si="11"/>
        <v>372.4466214</v>
      </c>
      <c r="W13" s="194">
        <v>10.0</v>
      </c>
      <c r="X13" s="156">
        <f t="shared" si="12"/>
        <v>306.9048861</v>
      </c>
      <c r="Y13" s="194">
        <v>10.0</v>
      </c>
      <c r="Z13" s="156">
        <f t="shared" si="13"/>
        <v>236.0806816</v>
      </c>
      <c r="AA13" s="194">
        <v>10.0</v>
      </c>
      <c r="AB13" s="156">
        <f t="shared" si="14"/>
        <v>193.7102445</v>
      </c>
      <c r="AC13" s="117"/>
      <c r="AD13" s="117"/>
    </row>
    <row r="14" ht="15.75" customHeight="1">
      <c r="A14" s="194">
        <v>11.0</v>
      </c>
      <c r="B14" s="156">
        <f t="shared" si="1"/>
        <v>773.757398</v>
      </c>
      <c r="C14" s="194">
        <v>11.0</v>
      </c>
      <c r="D14" s="156">
        <f t="shared" si="2"/>
        <v>735.3655262</v>
      </c>
      <c r="E14" s="194">
        <v>11.0</v>
      </c>
      <c r="F14" s="156">
        <f t="shared" si="3"/>
        <v>730.7708759</v>
      </c>
      <c r="G14" s="194">
        <v>11.0</v>
      </c>
      <c r="H14" s="156">
        <f t="shared" si="4"/>
        <v>694.5118859</v>
      </c>
      <c r="I14" s="194">
        <v>11.0</v>
      </c>
      <c r="J14" s="156">
        <f t="shared" si="5"/>
        <v>621.0636967</v>
      </c>
      <c r="K14" s="194">
        <v>11.0</v>
      </c>
      <c r="L14" s="156">
        <f t="shared" si="6"/>
        <v>531.8661088</v>
      </c>
      <c r="M14" s="194">
        <v>11.0</v>
      </c>
      <c r="N14" s="156">
        <f t="shared" si="7"/>
        <v>525.2117056</v>
      </c>
      <c r="O14" s="194">
        <v>11.0</v>
      </c>
      <c r="P14" s="156">
        <f t="shared" si="8"/>
        <v>449.0527044</v>
      </c>
      <c r="Q14" s="194">
        <v>11.0</v>
      </c>
      <c r="R14" s="156">
        <f t="shared" si="9"/>
        <v>403.9613356</v>
      </c>
      <c r="S14" s="194">
        <v>11.0</v>
      </c>
      <c r="T14" s="156">
        <f t="shared" si="10"/>
        <v>325.7913407</v>
      </c>
      <c r="U14" s="194">
        <v>11.0</v>
      </c>
      <c r="V14" s="156">
        <f t="shared" si="11"/>
        <v>350.0998242</v>
      </c>
      <c r="W14" s="194">
        <v>11.0</v>
      </c>
      <c r="X14" s="156">
        <f t="shared" si="12"/>
        <v>282.3524952</v>
      </c>
      <c r="Y14" s="194">
        <v>11.0</v>
      </c>
      <c r="Z14" s="156">
        <f t="shared" si="13"/>
        <v>217.1942271</v>
      </c>
      <c r="AA14" s="194">
        <v>11.0</v>
      </c>
      <c r="AB14" s="156">
        <f t="shared" si="14"/>
        <v>174.3392201</v>
      </c>
      <c r="AC14" s="117"/>
      <c r="AD14" s="117"/>
    </row>
    <row r="15" ht="15.75" customHeight="1">
      <c r="A15" s="194">
        <v>12.0</v>
      </c>
      <c r="B15" s="156">
        <f t="shared" si="1"/>
        <v>762.1510371</v>
      </c>
      <c r="C15" s="194">
        <v>12.0</v>
      </c>
      <c r="D15" s="156">
        <f t="shared" si="2"/>
        <v>720.6582157</v>
      </c>
      <c r="E15" s="194">
        <v>12.0</v>
      </c>
      <c r="F15" s="156">
        <f t="shared" si="3"/>
        <v>719.8093128</v>
      </c>
      <c r="G15" s="194">
        <v>12.0</v>
      </c>
      <c r="H15" s="156">
        <f t="shared" si="4"/>
        <v>680.6216481</v>
      </c>
      <c r="I15" s="194">
        <v>12.0</v>
      </c>
      <c r="J15" s="156">
        <f t="shared" si="5"/>
        <v>605.5371043</v>
      </c>
      <c r="K15" s="194">
        <v>12.0</v>
      </c>
      <c r="L15" s="156">
        <f t="shared" si="6"/>
        <v>510.5914644</v>
      </c>
      <c r="M15" s="194">
        <v>12.0</v>
      </c>
      <c r="N15" s="156">
        <f t="shared" si="7"/>
        <v>506.8292959</v>
      </c>
      <c r="O15" s="194">
        <v>12.0</v>
      </c>
      <c r="P15" s="156">
        <f t="shared" si="8"/>
        <v>426.6000692</v>
      </c>
      <c r="Q15" s="194">
        <v>12.0</v>
      </c>
      <c r="R15" s="156">
        <f t="shared" si="9"/>
        <v>379.7236554</v>
      </c>
      <c r="S15" s="194">
        <v>12.0</v>
      </c>
      <c r="T15" s="156">
        <f t="shared" si="10"/>
        <v>299.7280334</v>
      </c>
      <c r="U15" s="194">
        <v>12.0</v>
      </c>
      <c r="V15" s="156">
        <f t="shared" si="11"/>
        <v>329.0938347</v>
      </c>
      <c r="W15" s="194">
        <v>12.0</v>
      </c>
      <c r="X15" s="156">
        <f t="shared" si="12"/>
        <v>259.7642956</v>
      </c>
      <c r="Y15" s="194">
        <v>12.0</v>
      </c>
      <c r="Z15" s="156">
        <f t="shared" si="13"/>
        <v>199.8186889</v>
      </c>
      <c r="AA15" s="194">
        <v>12.0</v>
      </c>
      <c r="AB15" s="156">
        <f t="shared" si="14"/>
        <v>156.905298</v>
      </c>
      <c r="AC15" s="117"/>
      <c r="AD15" s="117"/>
    </row>
    <row r="16" ht="15.75" customHeight="1">
      <c r="A16" s="194">
        <v>13.0</v>
      </c>
      <c r="B16" s="156">
        <f t="shared" si="1"/>
        <v>750.7187715</v>
      </c>
      <c r="C16" s="194">
        <v>13.0</v>
      </c>
      <c r="D16" s="156">
        <f t="shared" si="2"/>
        <v>706.2450514</v>
      </c>
      <c r="E16" s="194">
        <v>13.0</v>
      </c>
      <c r="F16" s="156">
        <f t="shared" si="3"/>
        <v>709.0121731</v>
      </c>
      <c r="G16" s="194">
        <v>13.0</v>
      </c>
      <c r="H16" s="156">
        <f t="shared" si="4"/>
        <v>667.0092152</v>
      </c>
      <c r="I16" s="194">
        <v>13.0</v>
      </c>
      <c r="J16" s="156">
        <f t="shared" si="5"/>
        <v>590.3986767</v>
      </c>
      <c r="K16" s="194">
        <v>13.0</v>
      </c>
      <c r="L16" s="156">
        <f t="shared" si="6"/>
        <v>490.1678059</v>
      </c>
      <c r="M16" s="194">
        <v>13.0</v>
      </c>
      <c r="N16" s="156">
        <f t="shared" si="7"/>
        <v>489.0902706</v>
      </c>
      <c r="O16" s="194">
        <v>13.0</v>
      </c>
      <c r="P16" s="156">
        <f t="shared" si="8"/>
        <v>405.2700657</v>
      </c>
      <c r="Q16" s="194">
        <v>13.0</v>
      </c>
      <c r="R16" s="156">
        <f t="shared" si="9"/>
        <v>356.9402361</v>
      </c>
      <c r="S16" s="194">
        <v>13.0</v>
      </c>
      <c r="T16" s="156">
        <f t="shared" si="10"/>
        <v>275.7497907</v>
      </c>
      <c r="U16" s="194">
        <v>13.0</v>
      </c>
      <c r="V16" s="156">
        <f t="shared" si="11"/>
        <v>309.3482046</v>
      </c>
      <c r="W16" s="194">
        <v>13.0</v>
      </c>
      <c r="X16" s="156">
        <f t="shared" si="12"/>
        <v>238.983152</v>
      </c>
      <c r="Y16" s="194">
        <v>13.0</v>
      </c>
      <c r="Z16" s="156">
        <f t="shared" si="13"/>
        <v>183.8331938</v>
      </c>
      <c r="AA16" s="194">
        <v>13.0</v>
      </c>
      <c r="AB16" s="156">
        <f t="shared" si="14"/>
        <v>141.2147682</v>
      </c>
      <c r="AC16" s="117"/>
      <c r="AD16" s="117"/>
    </row>
    <row r="17" ht="15.75" customHeight="1">
      <c r="A17" s="194">
        <v>14.0</v>
      </c>
      <c r="B17" s="156">
        <f t="shared" si="1"/>
        <v>739.4579899</v>
      </c>
      <c r="C17" s="194">
        <v>14.0</v>
      </c>
      <c r="D17" s="156">
        <f t="shared" si="2"/>
        <v>692.1201503</v>
      </c>
      <c r="E17" s="194">
        <v>14.0</v>
      </c>
      <c r="F17" s="156">
        <f t="shared" si="3"/>
        <v>698.3769905</v>
      </c>
      <c r="G17" s="194">
        <v>14.0</v>
      </c>
      <c r="H17" s="156">
        <f t="shared" si="4"/>
        <v>653.6690309</v>
      </c>
      <c r="I17" s="194">
        <v>14.0</v>
      </c>
      <c r="J17" s="156">
        <f t="shared" si="5"/>
        <v>575.6387097</v>
      </c>
      <c r="K17" s="194">
        <v>14.0</v>
      </c>
      <c r="L17" s="156">
        <f t="shared" si="6"/>
        <v>470.5610936</v>
      </c>
      <c r="M17" s="194">
        <v>14.0</v>
      </c>
      <c r="N17" s="156">
        <f t="shared" si="7"/>
        <v>471.9721111</v>
      </c>
      <c r="O17" s="194">
        <v>14.0</v>
      </c>
      <c r="P17" s="156">
        <f t="shared" si="8"/>
        <v>385.0065625</v>
      </c>
      <c r="Q17" s="194">
        <v>14.0</v>
      </c>
      <c r="R17" s="156">
        <f t="shared" si="9"/>
        <v>335.5238219</v>
      </c>
      <c r="S17" s="194">
        <v>14.0</v>
      </c>
      <c r="T17" s="156">
        <f t="shared" si="10"/>
        <v>253.6898075</v>
      </c>
      <c r="U17" s="194">
        <v>14.0</v>
      </c>
      <c r="V17" s="156">
        <f t="shared" si="11"/>
        <v>290.7873124</v>
      </c>
      <c r="W17" s="194">
        <v>14.0</v>
      </c>
      <c r="X17" s="156">
        <f t="shared" si="12"/>
        <v>219.8644998</v>
      </c>
      <c r="Y17" s="194">
        <v>14.0</v>
      </c>
      <c r="Z17" s="156">
        <f t="shared" si="13"/>
        <v>169.1265383</v>
      </c>
      <c r="AA17" s="194">
        <v>14.0</v>
      </c>
      <c r="AB17" s="156">
        <f t="shared" si="14"/>
        <v>127.0932914</v>
      </c>
      <c r="AC17" s="117"/>
      <c r="AD17" s="117"/>
    </row>
    <row r="18" ht="15.75" customHeight="1">
      <c r="A18" s="194">
        <v>15.0</v>
      </c>
      <c r="B18" s="156">
        <f t="shared" si="1"/>
        <v>728.3661201</v>
      </c>
      <c r="C18" s="194">
        <v>15.0</v>
      </c>
      <c r="D18" s="156">
        <f t="shared" si="2"/>
        <v>678.2777473</v>
      </c>
      <c r="E18" s="194">
        <v>15.0</v>
      </c>
      <c r="F18" s="156">
        <f t="shared" si="3"/>
        <v>687.9013356</v>
      </c>
      <c r="G18" s="194">
        <v>15.0</v>
      </c>
      <c r="H18" s="156">
        <f t="shared" si="4"/>
        <v>640.5956503</v>
      </c>
      <c r="I18" s="194">
        <v>15.0</v>
      </c>
      <c r="J18" s="156">
        <f t="shared" si="5"/>
        <v>561.247742</v>
      </c>
      <c r="K18" s="194">
        <v>15.0</v>
      </c>
      <c r="L18" s="156">
        <f t="shared" si="6"/>
        <v>451.7386499</v>
      </c>
      <c r="M18" s="194">
        <v>15.0</v>
      </c>
      <c r="N18" s="156">
        <f t="shared" si="7"/>
        <v>455.4530872</v>
      </c>
      <c r="O18" s="194">
        <v>15.0</v>
      </c>
      <c r="P18" s="156">
        <f t="shared" si="8"/>
        <v>365.7562343</v>
      </c>
      <c r="Q18" s="194">
        <v>15.0</v>
      </c>
      <c r="R18" s="156">
        <f t="shared" si="9"/>
        <v>315.3923926</v>
      </c>
      <c r="S18" s="194">
        <v>15.0</v>
      </c>
      <c r="T18" s="156">
        <f t="shared" si="10"/>
        <v>233.3946229</v>
      </c>
      <c r="U18" s="194">
        <v>15.0</v>
      </c>
      <c r="V18" s="156">
        <f t="shared" si="11"/>
        <v>273.3400736</v>
      </c>
      <c r="W18" s="194">
        <v>15.0</v>
      </c>
      <c r="X18" s="156">
        <f t="shared" si="12"/>
        <v>202.2753398</v>
      </c>
      <c r="Y18" s="194">
        <v>15.0</v>
      </c>
      <c r="Z18" s="156">
        <f t="shared" si="13"/>
        <v>155.5964153</v>
      </c>
      <c r="AA18" s="194">
        <v>15.0</v>
      </c>
      <c r="AB18" s="156">
        <f t="shared" si="14"/>
        <v>114.3839623</v>
      </c>
      <c r="AC18" s="117"/>
      <c r="AD18" s="117"/>
    </row>
    <row r="19" ht="15.75" customHeight="1">
      <c r="A19" s="194">
        <v>16.0</v>
      </c>
      <c r="B19" s="156">
        <f t="shared" si="1"/>
        <v>717.4406283</v>
      </c>
      <c r="C19" s="194">
        <v>16.0</v>
      </c>
      <c r="D19" s="156">
        <f t="shared" si="2"/>
        <v>664.7121924</v>
      </c>
      <c r="E19" s="194">
        <v>16.0</v>
      </c>
      <c r="F19" s="156">
        <f t="shared" si="3"/>
        <v>677.5828156</v>
      </c>
      <c r="G19" s="194">
        <v>16.0</v>
      </c>
      <c r="H19" s="156">
        <f t="shared" si="4"/>
        <v>627.7837372</v>
      </c>
      <c r="I19" s="194">
        <v>16.0</v>
      </c>
      <c r="J19" s="156">
        <f t="shared" si="5"/>
        <v>547.2165485</v>
      </c>
      <c r="K19" s="194">
        <v>16.0</v>
      </c>
      <c r="L19" s="156">
        <f t="shared" si="6"/>
        <v>433.6691039</v>
      </c>
      <c r="M19" s="194">
        <v>16.0</v>
      </c>
      <c r="N19" s="156">
        <f t="shared" si="7"/>
        <v>439.5122292</v>
      </c>
      <c r="O19" s="194">
        <v>16.0</v>
      </c>
      <c r="P19" s="156">
        <f t="shared" si="8"/>
        <v>347.4684226</v>
      </c>
      <c r="Q19" s="194">
        <v>16.0</v>
      </c>
      <c r="R19" s="156">
        <f t="shared" si="9"/>
        <v>296.4688491</v>
      </c>
      <c r="S19" s="194">
        <v>16.0</v>
      </c>
      <c r="T19" s="156">
        <f t="shared" si="10"/>
        <v>214.7230531</v>
      </c>
      <c r="U19" s="194">
        <v>16.0</v>
      </c>
      <c r="V19" s="156">
        <f t="shared" si="11"/>
        <v>256.9396692</v>
      </c>
      <c r="W19" s="194">
        <v>16.0</v>
      </c>
      <c r="X19" s="156">
        <f t="shared" si="12"/>
        <v>186.0933126</v>
      </c>
      <c r="Y19" s="194">
        <v>16.0</v>
      </c>
      <c r="Z19" s="156">
        <f t="shared" si="13"/>
        <v>143.148702</v>
      </c>
      <c r="AA19" s="194">
        <v>16.0</v>
      </c>
      <c r="AB19" s="156">
        <f t="shared" si="14"/>
        <v>102.945566</v>
      </c>
      <c r="AC19" s="117"/>
      <c r="AD19" s="117"/>
    </row>
    <row r="20" ht="15.75" customHeight="1">
      <c r="A20" s="194">
        <v>17.0</v>
      </c>
      <c r="B20" s="156">
        <f t="shared" si="1"/>
        <v>706.6790189</v>
      </c>
      <c r="C20" s="194">
        <v>17.0</v>
      </c>
      <c r="D20" s="156">
        <f t="shared" si="2"/>
        <v>651.4179485</v>
      </c>
      <c r="E20" s="194">
        <v>17.0</v>
      </c>
      <c r="F20" s="156">
        <f t="shared" si="3"/>
        <v>667.4190734</v>
      </c>
      <c r="G20" s="194">
        <v>17.0</v>
      </c>
      <c r="H20" s="156">
        <f t="shared" si="4"/>
        <v>615.2280625</v>
      </c>
      <c r="I20" s="194">
        <v>17.0</v>
      </c>
      <c r="J20" s="156">
        <f t="shared" si="5"/>
        <v>533.5361347</v>
      </c>
      <c r="K20" s="194">
        <v>17.0</v>
      </c>
      <c r="L20" s="156">
        <f t="shared" si="6"/>
        <v>416.3223397</v>
      </c>
      <c r="M20" s="194">
        <v>17.0</v>
      </c>
      <c r="N20" s="156">
        <f t="shared" si="7"/>
        <v>424.1293011</v>
      </c>
      <c r="O20" s="194">
        <v>17.0</v>
      </c>
      <c r="P20" s="156">
        <f t="shared" si="8"/>
        <v>330.0950015</v>
      </c>
      <c r="Q20" s="194">
        <v>17.0</v>
      </c>
      <c r="R20" s="156">
        <f t="shared" si="9"/>
        <v>278.6807181</v>
      </c>
      <c r="S20" s="194">
        <v>17.0</v>
      </c>
      <c r="T20" s="156">
        <f t="shared" si="10"/>
        <v>197.5452088</v>
      </c>
      <c r="U20" s="194">
        <v>17.0</v>
      </c>
      <c r="V20" s="156">
        <f t="shared" si="11"/>
        <v>241.523289</v>
      </c>
      <c r="W20" s="194">
        <v>17.0</v>
      </c>
      <c r="X20" s="156">
        <f t="shared" si="12"/>
        <v>171.2058476</v>
      </c>
      <c r="Y20" s="194">
        <v>17.0</v>
      </c>
      <c r="Z20" s="156">
        <f t="shared" si="13"/>
        <v>131.6968059</v>
      </c>
      <c r="AA20" s="194">
        <v>17.0</v>
      </c>
      <c r="AB20" s="156">
        <f t="shared" si="14"/>
        <v>92.65100944</v>
      </c>
      <c r="AC20" s="117"/>
      <c r="AD20" s="117"/>
    </row>
    <row r="21" ht="15.75" customHeight="1">
      <c r="A21" s="194">
        <v>18.0</v>
      </c>
      <c r="B21" s="156">
        <f t="shared" si="1"/>
        <v>696.0788336</v>
      </c>
      <c r="C21" s="194">
        <v>18.0</v>
      </c>
      <c r="D21" s="156">
        <f t="shared" si="2"/>
        <v>638.3895896</v>
      </c>
      <c r="E21" s="194">
        <v>18.0</v>
      </c>
      <c r="F21" s="156">
        <f t="shared" si="3"/>
        <v>657.4077873</v>
      </c>
      <c r="G21" s="194">
        <v>18.0</v>
      </c>
      <c r="H21" s="156">
        <f t="shared" si="4"/>
        <v>602.9235013</v>
      </c>
      <c r="I21" s="194">
        <v>18.0</v>
      </c>
      <c r="J21" s="156">
        <f t="shared" si="5"/>
        <v>520.1977314</v>
      </c>
      <c r="K21" s="194">
        <v>18.0</v>
      </c>
      <c r="L21" s="156">
        <f t="shared" si="6"/>
        <v>399.6694461</v>
      </c>
      <c r="M21" s="194">
        <v>18.0</v>
      </c>
      <c r="N21" s="156">
        <f t="shared" si="7"/>
        <v>409.2847756</v>
      </c>
      <c r="O21" s="194">
        <v>18.0</v>
      </c>
      <c r="P21" s="156">
        <f t="shared" si="8"/>
        <v>313.5902514</v>
      </c>
      <c r="Q21" s="194">
        <v>18.0</v>
      </c>
      <c r="R21" s="156">
        <f t="shared" si="9"/>
        <v>261.959875</v>
      </c>
      <c r="S21" s="194">
        <v>18.0</v>
      </c>
      <c r="T21" s="156">
        <f t="shared" si="10"/>
        <v>181.7415921</v>
      </c>
      <c r="U21" s="194">
        <v>18.0</v>
      </c>
      <c r="V21" s="156">
        <f t="shared" si="11"/>
        <v>227.0318917</v>
      </c>
      <c r="W21" s="194">
        <v>18.0</v>
      </c>
      <c r="X21" s="156">
        <f t="shared" si="12"/>
        <v>157.5093798</v>
      </c>
      <c r="Y21" s="194">
        <v>18.0</v>
      </c>
      <c r="Z21" s="156">
        <f t="shared" si="13"/>
        <v>121.1610614</v>
      </c>
      <c r="AA21" s="194">
        <v>18.0</v>
      </c>
      <c r="AB21" s="156">
        <f t="shared" si="14"/>
        <v>83.3859085</v>
      </c>
      <c r="AC21" s="117"/>
      <c r="AD21" s="117"/>
    </row>
    <row r="22" ht="15.75" customHeight="1">
      <c r="A22" s="194">
        <v>19.0</v>
      </c>
      <c r="B22" s="156">
        <f t="shared" si="1"/>
        <v>685.6376511</v>
      </c>
      <c r="C22" s="194">
        <v>19.0</v>
      </c>
      <c r="D22" s="156">
        <f t="shared" si="2"/>
        <v>625.6217978</v>
      </c>
      <c r="E22" s="194">
        <v>19.0</v>
      </c>
      <c r="F22" s="156">
        <f t="shared" si="3"/>
        <v>647.5466705</v>
      </c>
      <c r="G22" s="194">
        <v>19.0</v>
      </c>
      <c r="H22" s="156">
        <f t="shared" si="4"/>
        <v>590.8650312</v>
      </c>
      <c r="I22" s="194">
        <v>19.0</v>
      </c>
      <c r="J22" s="156">
        <f t="shared" si="5"/>
        <v>507.1927881</v>
      </c>
      <c r="K22" s="194">
        <v>19.0</v>
      </c>
      <c r="L22" s="156">
        <f t="shared" si="6"/>
        <v>383.6826683</v>
      </c>
      <c r="M22" s="194">
        <v>19.0</v>
      </c>
      <c r="N22" s="156">
        <f t="shared" si="7"/>
        <v>394.9598084</v>
      </c>
      <c r="O22" s="194">
        <v>19.0</v>
      </c>
      <c r="P22" s="156">
        <f t="shared" si="8"/>
        <v>297.9107388</v>
      </c>
      <c r="Q22" s="194">
        <v>19.0</v>
      </c>
      <c r="R22" s="156">
        <f t="shared" si="9"/>
        <v>246.2422825</v>
      </c>
      <c r="S22" s="194">
        <v>19.0</v>
      </c>
      <c r="T22" s="156">
        <f t="shared" si="10"/>
        <v>167.2022647</v>
      </c>
      <c r="U22" s="194">
        <v>19.0</v>
      </c>
      <c r="V22" s="156">
        <f t="shared" si="11"/>
        <v>213.4099782</v>
      </c>
      <c r="W22" s="194">
        <v>19.0</v>
      </c>
      <c r="X22" s="156">
        <f t="shared" si="12"/>
        <v>144.9086294</v>
      </c>
      <c r="Y22" s="194">
        <v>19.0</v>
      </c>
      <c r="Z22" s="156">
        <f t="shared" si="13"/>
        <v>111.4681765</v>
      </c>
      <c r="AA22" s="194">
        <v>19.0</v>
      </c>
      <c r="AB22" s="156">
        <f t="shared" si="14"/>
        <v>75.04731765</v>
      </c>
      <c r="AC22" s="117"/>
      <c r="AD22" s="117"/>
    </row>
    <row r="23" ht="15.75" customHeight="1">
      <c r="A23" s="194">
        <v>20.0</v>
      </c>
      <c r="B23" s="156">
        <f t="shared" si="1"/>
        <v>675.3530863</v>
      </c>
      <c r="C23" s="194">
        <v>20.0</v>
      </c>
      <c r="D23" s="156">
        <f t="shared" si="2"/>
        <v>613.1093618</v>
      </c>
      <c r="E23" s="194">
        <v>20.0</v>
      </c>
      <c r="F23" s="156">
        <f t="shared" si="3"/>
        <v>637.8334704</v>
      </c>
      <c r="G23" s="194">
        <v>20.0</v>
      </c>
      <c r="H23" s="156">
        <f t="shared" si="4"/>
        <v>579.0477306</v>
      </c>
      <c r="I23" s="194">
        <v>20.0</v>
      </c>
      <c r="J23" s="156">
        <f t="shared" si="5"/>
        <v>494.5129684</v>
      </c>
      <c r="K23" s="194">
        <v>20.0</v>
      </c>
      <c r="L23" s="156">
        <f t="shared" si="6"/>
        <v>368.3353616</v>
      </c>
      <c r="M23" s="194">
        <v>20.0</v>
      </c>
      <c r="N23" s="156">
        <f t="shared" si="7"/>
        <v>381.1362152</v>
      </c>
      <c r="O23" s="194">
        <v>20.0</v>
      </c>
      <c r="P23" s="156">
        <f t="shared" si="8"/>
        <v>283.0152019</v>
      </c>
      <c r="Q23" s="194">
        <v>20.0</v>
      </c>
      <c r="R23" s="156">
        <f t="shared" si="9"/>
        <v>231.4677456</v>
      </c>
      <c r="S23" s="194">
        <v>20.0</v>
      </c>
      <c r="T23" s="156">
        <f t="shared" si="10"/>
        <v>153.8260836</v>
      </c>
      <c r="U23" s="194">
        <v>20.0</v>
      </c>
      <c r="V23" s="156">
        <f t="shared" si="11"/>
        <v>200.6053795</v>
      </c>
      <c r="W23" s="194">
        <v>20.0</v>
      </c>
      <c r="X23" s="156">
        <f t="shared" si="12"/>
        <v>133.3159391</v>
      </c>
      <c r="Y23" s="194">
        <v>20.0</v>
      </c>
      <c r="Z23" s="156">
        <f t="shared" si="13"/>
        <v>102.5507224</v>
      </c>
      <c r="AA23" s="194">
        <v>20.0</v>
      </c>
      <c r="AB23" s="156">
        <f t="shared" si="14"/>
        <v>67.54258588</v>
      </c>
      <c r="AC23" s="117"/>
      <c r="AD23" s="117"/>
    </row>
    <row r="24" ht="15.75" customHeight="1">
      <c r="A24" s="194">
        <v>21.0</v>
      </c>
      <c r="B24" s="156">
        <f t="shared" si="1"/>
        <v>665.22279</v>
      </c>
      <c r="C24" s="194">
        <v>21.0</v>
      </c>
      <c r="D24" s="156">
        <f t="shared" si="2"/>
        <v>600.8471746</v>
      </c>
      <c r="E24" s="194">
        <v>21.0</v>
      </c>
      <c r="F24" s="156">
        <f t="shared" si="3"/>
        <v>628.2659683</v>
      </c>
      <c r="G24" s="194">
        <v>21.0</v>
      </c>
      <c r="H24" s="156">
        <f t="shared" si="4"/>
        <v>567.466776</v>
      </c>
      <c r="I24" s="194">
        <v>21.0</v>
      </c>
      <c r="J24" s="156">
        <f t="shared" si="5"/>
        <v>482.1501442</v>
      </c>
      <c r="K24" s="194">
        <v>21.0</v>
      </c>
      <c r="L24" s="156">
        <f t="shared" si="6"/>
        <v>353.6019471</v>
      </c>
      <c r="M24" s="194">
        <v>21.0</v>
      </c>
      <c r="N24" s="156">
        <f t="shared" si="7"/>
        <v>367.7964476</v>
      </c>
      <c r="O24" s="194">
        <v>21.0</v>
      </c>
      <c r="P24" s="156">
        <f t="shared" si="8"/>
        <v>268.8644418</v>
      </c>
      <c r="Q24" s="194">
        <v>21.0</v>
      </c>
      <c r="R24" s="156">
        <f t="shared" si="9"/>
        <v>217.5796808</v>
      </c>
      <c r="S24" s="194">
        <v>21.0</v>
      </c>
      <c r="T24" s="156">
        <f t="shared" si="10"/>
        <v>141.5199969</v>
      </c>
      <c r="U24" s="194">
        <v>21.0</v>
      </c>
      <c r="V24" s="156">
        <f t="shared" si="11"/>
        <v>188.5690567</v>
      </c>
      <c r="W24" s="194">
        <v>21.0</v>
      </c>
      <c r="X24" s="156">
        <f t="shared" si="12"/>
        <v>122.650664</v>
      </c>
      <c r="Y24" s="194">
        <v>21.0</v>
      </c>
      <c r="Z24" s="156">
        <f t="shared" si="13"/>
        <v>94.34666458</v>
      </c>
      <c r="AA24" s="194">
        <v>21.0</v>
      </c>
      <c r="AB24" s="156">
        <f t="shared" si="14"/>
        <v>60.7883273</v>
      </c>
      <c r="AC24" s="117"/>
      <c r="AD24" s="117"/>
    </row>
    <row r="25" ht="15.75" customHeight="1">
      <c r="A25" s="194">
        <v>22.0</v>
      </c>
      <c r="B25" s="156">
        <f t="shared" si="1"/>
        <v>655.2444482</v>
      </c>
      <c r="C25" s="194">
        <v>22.0</v>
      </c>
      <c r="D25" s="156">
        <f t="shared" si="2"/>
        <v>588.8302311</v>
      </c>
      <c r="E25" s="194">
        <v>22.0</v>
      </c>
      <c r="F25" s="156">
        <f t="shared" si="3"/>
        <v>618.8419788</v>
      </c>
      <c r="G25" s="194">
        <v>22.0</v>
      </c>
      <c r="H25" s="156">
        <f t="shared" si="4"/>
        <v>556.1174405</v>
      </c>
      <c r="I25" s="194">
        <v>22.0</v>
      </c>
      <c r="J25" s="156">
        <f t="shared" si="5"/>
        <v>470.0963906</v>
      </c>
      <c r="K25" s="194">
        <v>22.0</v>
      </c>
      <c r="L25" s="156">
        <f t="shared" si="6"/>
        <v>339.4578692</v>
      </c>
      <c r="M25" s="194">
        <v>22.0</v>
      </c>
      <c r="N25" s="156">
        <f t="shared" si="7"/>
        <v>354.923572</v>
      </c>
      <c r="O25" s="194">
        <v>22.0</v>
      </c>
      <c r="P25" s="156">
        <f t="shared" si="8"/>
        <v>255.4212197</v>
      </c>
      <c r="Q25" s="194">
        <v>22.0</v>
      </c>
      <c r="R25" s="156">
        <f t="shared" si="9"/>
        <v>204.5249</v>
      </c>
      <c r="S25" s="194">
        <v>22.0</v>
      </c>
      <c r="T25" s="156">
        <f t="shared" si="10"/>
        <v>130.1983971</v>
      </c>
      <c r="U25" s="194">
        <v>22.0</v>
      </c>
      <c r="V25" s="156">
        <f t="shared" si="11"/>
        <v>177.2549133</v>
      </c>
      <c r="W25" s="194">
        <v>22.0</v>
      </c>
      <c r="X25" s="156">
        <f t="shared" si="12"/>
        <v>112.8386108</v>
      </c>
      <c r="Y25" s="194">
        <v>22.0</v>
      </c>
      <c r="Z25" s="156">
        <f t="shared" si="13"/>
        <v>86.79893141</v>
      </c>
      <c r="AA25" s="194">
        <v>22.0</v>
      </c>
      <c r="AB25" s="156">
        <f t="shared" si="14"/>
        <v>54.70949457</v>
      </c>
      <c r="AC25" s="117"/>
      <c r="AD25" s="117"/>
    </row>
    <row r="26" ht="15.75" customHeight="1">
      <c r="A26" s="194">
        <v>23.0</v>
      </c>
      <c r="B26" s="156">
        <f t="shared" si="1"/>
        <v>645.4157814</v>
      </c>
      <c r="C26" s="194">
        <v>23.0</v>
      </c>
      <c r="D26" s="156">
        <f t="shared" si="2"/>
        <v>577.0536265</v>
      </c>
      <c r="E26" s="194">
        <v>23.0</v>
      </c>
      <c r="F26" s="156">
        <f t="shared" si="3"/>
        <v>609.5593491</v>
      </c>
      <c r="G26" s="194">
        <v>23.0</v>
      </c>
      <c r="H26" s="156">
        <f t="shared" si="4"/>
        <v>544.9950917</v>
      </c>
      <c r="I26" s="194">
        <v>23.0</v>
      </c>
      <c r="J26" s="156">
        <f t="shared" si="5"/>
        <v>458.3439808</v>
      </c>
      <c r="K26" s="194">
        <v>23.0</v>
      </c>
      <c r="L26" s="156">
        <f t="shared" si="6"/>
        <v>325.8795545</v>
      </c>
      <c r="M26" s="194">
        <v>23.0</v>
      </c>
      <c r="N26" s="156">
        <f t="shared" si="7"/>
        <v>342.5012469</v>
      </c>
      <c r="O26" s="194">
        <v>23.0</v>
      </c>
      <c r="P26" s="156">
        <f t="shared" si="8"/>
        <v>242.6501587</v>
      </c>
      <c r="Q26" s="194">
        <v>23.0</v>
      </c>
      <c r="R26" s="156">
        <f t="shared" si="9"/>
        <v>192.253406</v>
      </c>
      <c r="S26" s="194">
        <v>23.0</v>
      </c>
      <c r="T26" s="156">
        <f t="shared" si="10"/>
        <v>119.7825254</v>
      </c>
      <c r="U26" s="194">
        <v>23.0</v>
      </c>
      <c r="V26" s="156">
        <f t="shared" si="11"/>
        <v>166.6196185</v>
      </c>
      <c r="W26" s="194">
        <v>23.0</v>
      </c>
      <c r="X26" s="156">
        <f t="shared" si="12"/>
        <v>103.811522</v>
      </c>
      <c r="Y26" s="194">
        <v>23.0</v>
      </c>
      <c r="Z26" s="156">
        <f t="shared" si="13"/>
        <v>79.8550169</v>
      </c>
      <c r="AA26" s="194">
        <v>23.0</v>
      </c>
      <c r="AB26" s="156">
        <f t="shared" si="14"/>
        <v>49.23854511</v>
      </c>
      <c r="AC26" s="117"/>
      <c r="AD26" s="117"/>
    </row>
    <row r="27" ht="15.75" customHeight="1">
      <c r="A27" s="194">
        <v>24.0</v>
      </c>
      <c r="B27" s="156">
        <f t="shared" si="1"/>
        <v>635.7345447</v>
      </c>
      <c r="C27" s="194">
        <v>24.0</v>
      </c>
      <c r="D27" s="156">
        <f t="shared" si="2"/>
        <v>565.5125539</v>
      </c>
      <c r="E27" s="194">
        <v>24.0</v>
      </c>
      <c r="F27" s="156">
        <f t="shared" si="3"/>
        <v>600.4159589</v>
      </c>
      <c r="G27" s="194">
        <v>24.0</v>
      </c>
      <c r="H27" s="156">
        <f t="shared" si="4"/>
        <v>534.0951898</v>
      </c>
      <c r="I27" s="194">
        <v>24.0</v>
      </c>
      <c r="J27" s="156">
        <f t="shared" si="5"/>
        <v>446.8853813</v>
      </c>
      <c r="K27" s="194">
        <v>24.0</v>
      </c>
      <c r="L27" s="156">
        <f t="shared" si="6"/>
        <v>312.8443723</v>
      </c>
      <c r="M27" s="194">
        <v>24.0</v>
      </c>
      <c r="N27" s="156">
        <f t="shared" si="7"/>
        <v>330.5137033</v>
      </c>
      <c r="O27" s="194">
        <v>24.0</v>
      </c>
      <c r="P27" s="156">
        <f t="shared" si="8"/>
        <v>230.5176508</v>
      </c>
      <c r="Q27" s="194">
        <v>24.0</v>
      </c>
      <c r="R27" s="156">
        <f t="shared" si="9"/>
        <v>180.7182016</v>
      </c>
      <c r="S27" s="194">
        <v>24.0</v>
      </c>
      <c r="T27" s="156">
        <f t="shared" si="10"/>
        <v>110.1999233</v>
      </c>
      <c r="U27" s="194">
        <v>24.0</v>
      </c>
      <c r="V27" s="156">
        <f t="shared" si="11"/>
        <v>156.6224414</v>
      </c>
      <c r="W27" s="194">
        <v>24.0</v>
      </c>
      <c r="X27" s="156">
        <f t="shared" si="12"/>
        <v>95.50660021</v>
      </c>
      <c r="Y27" s="194">
        <v>24.0</v>
      </c>
      <c r="Z27" s="156">
        <f t="shared" si="13"/>
        <v>73.46661555</v>
      </c>
      <c r="AA27" s="194">
        <v>24.0</v>
      </c>
      <c r="AB27" s="156">
        <f t="shared" si="14"/>
        <v>44.3146906</v>
      </c>
      <c r="AC27" s="117"/>
      <c r="AD27" s="117"/>
    </row>
    <row r="28" ht="15.75" customHeight="1">
      <c r="A28" s="194">
        <v>25.0</v>
      </c>
      <c r="B28" s="156">
        <f t="shared" si="1"/>
        <v>626.1985265</v>
      </c>
      <c r="C28" s="194">
        <v>25.0</v>
      </c>
      <c r="D28" s="156">
        <f t="shared" si="2"/>
        <v>554.2023029</v>
      </c>
      <c r="E28" s="194">
        <v>25.0</v>
      </c>
      <c r="F28" s="156">
        <f t="shared" si="3"/>
        <v>591.4097195</v>
      </c>
      <c r="G28" s="194">
        <v>25.0</v>
      </c>
      <c r="H28" s="156">
        <f t="shared" si="4"/>
        <v>523.413286</v>
      </c>
      <c r="I28" s="194">
        <v>25.0</v>
      </c>
      <c r="J28" s="156">
        <f t="shared" si="5"/>
        <v>435.7132468</v>
      </c>
      <c r="K28" s="194">
        <v>25.0</v>
      </c>
      <c r="L28" s="156">
        <f t="shared" si="6"/>
        <v>300.3305974</v>
      </c>
      <c r="M28" s="194">
        <v>25.0</v>
      </c>
      <c r="N28" s="156">
        <f t="shared" si="7"/>
        <v>318.9457237</v>
      </c>
      <c r="O28" s="194">
        <v>25.0</v>
      </c>
      <c r="P28" s="156">
        <f t="shared" si="8"/>
        <v>218.9917683</v>
      </c>
      <c r="Q28" s="194">
        <v>25.0</v>
      </c>
      <c r="R28" s="156">
        <f t="shared" si="9"/>
        <v>169.8751095</v>
      </c>
      <c r="S28" s="194">
        <v>25.0</v>
      </c>
      <c r="T28" s="156">
        <f t="shared" si="10"/>
        <v>101.3839295</v>
      </c>
      <c r="U28" s="194">
        <v>25.0</v>
      </c>
      <c r="V28" s="156">
        <f t="shared" si="11"/>
        <v>147.2250949</v>
      </c>
      <c r="W28" s="194">
        <v>25.0</v>
      </c>
      <c r="X28" s="156">
        <f t="shared" si="12"/>
        <v>87.8660722</v>
      </c>
      <c r="Y28" s="194">
        <v>25.0</v>
      </c>
      <c r="Z28" s="156">
        <f t="shared" si="13"/>
        <v>67.58928631</v>
      </c>
      <c r="AA28" s="194">
        <v>25.0</v>
      </c>
      <c r="AB28" s="156">
        <f t="shared" si="14"/>
        <v>39.88322154</v>
      </c>
      <c r="AC28" s="117"/>
      <c r="AD28" s="117"/>
    </row>
    <row r="29" ht="15.75" customHeight="1">
      <c r="A29" s="194">
        <v>26.0</v>
      </c>
      <c r="B29" s="156">
        <f t="shared" si="1"/>
        <v>616.8055486</v>
      </c>
      <c r="C29" s="194">
        <v>26.0</v>
      </c>
      <c r="D29" s="156">
        <f t="shared" si="2"/>
        <v>543.1182568</v>
      </c>
      <c r="E29" s="194">
        <v>26.0</v>
      </c>
      <c r="F29" s="156">
        <f t="shared" si="3"/>
        <v>582.5385737</v>
      </c>
      <c r="G29" s="194">
        <v>26.0</v>
      </c>
      <c r="H29" s="156">
        <f t="shared" si="4"/>
        <v>512.9450203</v>
      </c>
      <c r="I29" s="194">
        <v>26.0</v>
      </c>
      <c r="J29" s="156">
        <f t="shared" si="5"/>
        <v>424.8204156</v>
      </c>
      <c r="K29" s="194">
        <v>26.0</v>
      </c>
      <c r="L29" s="156">
        <f t="shared" si="6"/>
        <v>288.3173735</v>
      </c>
      <c r="M29" s="194">
        <v>26.0</v>
      </c>
      <c r="N29" s="156">
        <f t="shared" si="7"/>
        <v>307.7826233</v>
      </c>
      <c r="O29" s="194">
        <v>26.0</v>
      </c>
      <c r="P29" s="156">
        <f t="shared" si="8"/>
        <v>208.0421798</v>
      </c>
      <c r="Q29" s="194">
        <v>26.0</v>
      </c>
      <c r="R29" s="156">
        <f t="shared" si="9"/>
        <v>159.682603</v>
      </c>
      <c r="S29" s="194">
        <v>26.0</v>
      </c>
      <c r="T29" s="156">
        <f t="shared" si="10"/>
        <v>93.2732151</v>
      </c>
      <c r="U29" s="194">
        <v>26.0</v>
      </c>
      <c r="V29" s="156">
        <f t="shared" si="11"/>
        <v>138.3915892</v>
      </c>
      <c r="W29" s="194">
        <v>26.0</v>
      </c>
      <c r="X29" s="156">
        <f t="shared" si="12"/>
        <v>80.83678642</v>
      </c>
      <c r="Y29" s="194">
        <v>26.0</v>
      </c>
      <c r="Z29" s="156">
        <f t="shared" si="13"/>
        <v>62.1821434</v>
      </c>
      <c r="AA29" s="194">
        <v>26.0</v>
      </c>
      <c r="AB29" s="156">
        <f t="shared" si="14"/>
        <v>35.89489938</v>
      </c>
      <c r="AC29" s="117"/>
      <c r="AD29" s="117"/>
    </row>
    <row r="30" ht="15.75" customHeight="1">
      <c r="A30" s="194">
        <v>27.0</v>
      </c>
      <c r="B30" s="156">
        <f t="shared" si="1"/>
        <v>607.5534654</v>
      </c>
      <c r="C30" s="194">
        <v>27.0</v>
      </c>
      <c r="D30" s="156">
        <f t="shared" si="2"/>
        <v>532.2558917</v>
      </c>
      <c r="E30" s="194">
        <v>27.0</v>
      </c>
      <c r="F30" s="156">
        <f t="shared" si="3"/>
        <v>573.8004951</v>
      </c>
      <c r="G30" s="194">
        <v>27.0</v>
      </c>
      <c r="H30" s="156">
        <f t="shared" si="4"/>
        <v>502.6861199</v>
      </c>
      <c r="I30" s="194">
        <v>27.0</v>
      </c>
      <c r="J30" s="156">
        <f t="shared" si="5"/>
        <v>414.1999052</v>
      </c>
      <c r="K30" s="194">
        <v>27.0</v>
      </c>
      <c r="L30" s="156">
        <f t="shared" si="6"/>
        <v>276.7846785</v>
      </c>
      <c r="M30" s="194">
        <v>27.0</v>
      </c>
      <c r="N30" s="156">
        <f t="shared" si="7"/>
        <v>297.0102315</v>
      </c>
      <c r="O30" s="194">
        <v>27.0</v>
      </c>
      <c r="P30" s="156">
        <f t="shared" si="8"/>
        <v>197.6400708</v>
      </c>
      <c r="Q30" s="194">
        <v>27.0</v>
      </c>
      <c r="R30" s="156">
        <f t="shared" si="9"/>
        <v>150.1016468</v>
      </c>
      <c r="S30" s="194">
        <v>27.0</v>
      </c>
      <c r="T30" s="156">
        <f t="shared" si="10"/>
        <v>85.81135789</v>
      </c>
      <c r="U30" s="194">
        <v>27.0</v>
      </c>
      <c r="V30" s="156">
        <f t="shared" si="11"/>
        <v>130.0880939</v>
      </c>
      <c r="W30" s="194">
        <v>27.0</v>
      </c>
      <c r="X30" s="156">
        <f t="shared" si="12"/>
        <v>74.36984351</v>
      </c>
      <c r="Y30" s="194">
        <v>27.0</v>
      </c>
      <c r="Z30" s="156">
        <f t="shared" si="13"/>
        <v>57.20757193</v>
      </c>
      <c r="AA30" s="194">
        <v>27.0</v>
      </c>
      <c r="AB30" s="156">
        <f t="shared" si="14"/>
        <v>32.30540945</v>
      </c>
      <c r="AC30" s="117"/>
      <c r="AD30" s="117"/>
    </row>
    <row r="31" ht="15.75" customHeight="1">
      <c r="A31" s="194">
        <v>28.0</v>
      </c>
      <c r="B31" s="156">
        <f t="shared" si="1"/>
        <v>598.4401634</v>
      </c>
      <c r="C31" s="194">
        <v>28.0</v>
      </c>
      <c r="D31" s="156">
        <f t="shared" si="2"/>
        <v>521.6107738</v>
      </c>
      <c r="E31" s="194">
        <v>28.0</v>
      </c>
      <c r="F31" s="156">
        <f t="shared" si="3"/>
        <v>565.1934877</v>
      </c>
      <c r="G31" s="194">
        <v>28.0</v>
      </c>
      <c r="H31" s="156">
        <f t="shared" si="4"/>
        <v>492.6323975</v>
      </c>
      <c r="I31" s="194">
        <v>28.0</v>
      </c>
      <c r="J31" s="156">
        <f t="shared" si="5"/>
        <v>403.8449076</v>
      </c>
      <c r="K31" s="194">
        <v>28.0</v>
      </c>
      <c r="L31" s="156">
        <f t="shared" si="6"/>
        <v>265.7132914</v>
      </c>
      <c r="M31" s="194">
        <v>28.0</v>
      </c>
      <c r="N31" s="156">
        <f t="shared" si="7"/>
        <v>286.6148734</v>
      </c>
      <c r="O31" s="194">
        <v>28.0</v>
      </c>
      <c r="P31" s="156">
        <f t="shared" si="8"/>
        <v>187.7580673</v>
      </c>
      <c r="Q31" s="194">
        <v>28.0</v>
      </c>
      <c r="R31" s="156">
        <f t="shared" si="9"/>
        <v>141.095548</v>
      </c>
      <c r="S31" s="194">
        <v>28.0</v>
      </c>
      <c r="T31" s="156">
        <f t="shared" si="10"/>
        <v>78.94644926</v>
      </c>
      <c r="U31" s="194">
        <v>28.0</v>
      </c>
      <c r="V31" s="156">
        <f t="shared" si="11"/>
        <v>122.2828083</v>
      </c>
      <c r="W31" s="194">
        <v>28.0</v>
      </c>
      <c r="X31" s="156">
        <f t="shared" si="12"/>
        <v>68.42025603</v>
      </c>
      <c r="Y31" s="194">
        <v>28.0</v>
      </c>
      <c r="Z31" s="156">
        <f t="shared" si="13"/>
        <v>52.63096617</v>
      </c>
      <c r="AA31" s="194">
        <v>28.0</v>
      </c>
      <c r="AB31" s="156">
        <f t="shared" si="14"/>
        <v>29.0748685</v>
      </c>
      <c r="AC31" s="117"/>
      <c r="AD31" s="117"/>
    </row>
    <row r="32" ht="15.75" customHeight="1">
      <c r="A32" s="194">
        <v>29.0</v>
      </c>
      <c r="B32" s="156">
        <f t="shared" si="1"/>
        <v>589.463561</v>
      </c>
      <c r="C32" s="194">
        <v>29.0</v>
      </c>
      <c r="D32" s="156">
        <f t="shared" si="2"/>
        <v>511.1785584</v>
      </c>
      <c r="E32" s="194">
        <v>29.0</v>
      </c>
      <c r="F32" s="156">
        <f t="shared" si="3"/>
        <v>556.7155854</v>
      </c>
      <c r="G32" s="194">
        <v>29.0</v>
      </c>
      <c r="H32" s="156">
        <f t="shared" si="4"/>
        <v>482.7797496</v>
      </c>
      <c r="I32" s="194">
        <v>29.0</v>
      </c>
      <c r="J32" s="156">
        <f t="shared" si="5"/>
        <v>393.7487849</v>
      </c>
      <c r="K32" s="194">
        <v>29.0</v>
      </c>
      <c r="L32" s="156">
        <f t="shared" si="6"/>
        <v>255.0847597</v>
      </c>
      <c r="M32" s="194">
        <v>29.0</v>
      </c>
      <c r="N32" s="156">
        <f t="shared" si="7"/>
        <v>276.5833529</v>
      </c>
      <c r="O32" s="194">
        <v>29.0</v>
      </c>
      <c r="P32" s="156">
        <f t="shared" si="8"/>
        <v>178.3701639</v>
      </c>
      <c r="Q32" s="194">
        <v>29.0</v>
      </c>
      <c r="R32" s="156">
        <f t="shared" si="9"/>
        <v>132.6298151</v>
      </c>
      <c r="S32" s="194">
        <v>29.0</v>
      </c>
      <c r="T32" s="156">
        <f t="shared" si="10"/>
        <v>72.63073332</v>
      </c>
      <c r="U32" s="194">
        <v>29.0</v>
      </c>
      <c r="V32" s="156">
        <f t="shared" si="11"/>
        <v>114.9458398</v>
      </c>
      <c r="W32" s="194">
        <v>29.0</v>
      </c>
      <c r="X32" s="156">
        <f t="shared" si="12"/>
        <v>62.94663554</v>
      </c>
      <c r="Y32" s="194">
        <v>29.0</v>
      </c>
      <c r="Z32" s="156">
        <f t="shared" si="13"/>
        <v>48.42048888</v>
      </c>
      <c r="AA32" s="194">
        <v>29.0</v>
      </c>
      <c r="AB32" s="156">
        <f t="shared" si="14"/>
        <v>26.16738165</v>
      </c>
      <c r="AC32" s="117"/>
      <c r="AD32" s="117"/>
    </row>
    <row r="33" ht="15.75" customHeight="1">
      <c r="A33" s="194">
        <v>30.0</v>
      </c>
      <c r="B33" s="156">
        <f t="shared" si="1"/>
        <v>580.6216076</v>
      </c>
      <c r="C33" s="194">
        <v>30.0</v>
      </c>
      <c r="D33" s="156">
        <f t="shared" si="2"/>
        <v>500.9549872</v>
      </c>
      <c r="E33" s="194">
        <v>30.0</v>
      </c>
      <c r="F33" s="156">
        <f t="shared" si="3"/>
        <v>548.3648516</v>
      </c>
      <c r="G33" s="194">
        <v>30.0</v>
      </c>
      <c r="H33" s="156">
        <f t="shared" si="4"/>
        <v>473.1241546</v>
      </c>
      <c r="I33" s="194">
        <v>30.0</v>
      </c>
      <c r="J33" s="156">
        <f t="shared" si="5"/>
        <v>383.9050653</v>
      </c>
      <c r="K33" s="194">
        <v>30.0</v>
      </c>
      <c r="L33" s="156">
        <f t="shared" si="6"/>
        <v>244.8813694</v>
      </c>
      <c r="M33" s="194">
        <v>30.0</v>
      </c>
      <c r="N33" s="156">
        <f t="shared" si="7"/>
        <v>266.9029355</v>
      </c>
      <c r="O33" s="194">
        <v>30.0</v>
      </c>
      <c r="P33" s="156">
        <f t="shared" si="8"/>
        <v>169.4516557</v>
      </c>
      <c r="Q33" s="194">
        <v>30.0</v>
      </c>
      <c r="R33" s="156">
        <f t="shared" si="9"/>
        <v>124.6720262</v>
      </c>
      <c r="S33" s="194">
        <v>30.0</v>
      </c>
      <c r="T33" s="156">
        <f t="shared" si="10"/>
        <v>66.82027466</v>
      </c>
      <c r="U33" s="194">
        <v>30.0</v>
      </c>
      <c r="V33" s="156">
        <f t="shared" si="11"/>
        <v>108.0490894</v>
      </c>
      <c r="W33" s="194">
        <v>30.0</v>
      </c>
      <c r="X33" s="156">
        <f t="shared" si="12"/>
        <v>57.9109047</v>
      </c>
      <c r="Y33" s="194">
        <v>30.0</v>
      </c>
      <c r="Z33" s="156">
        <f t="shared" si="13"/>
        <v>44.54684977</v>
      </c>
      <c r="AA33" s="194">
        <v>30.0</v>
      </c>
      <c r="AB33" s="156">
        <f t="shared" si="14"/>
        <v>23.55064349</v>
      </c>
      <c r="AC33" s="117"/>
      <c r="AD33" s="117"/>
    </row>
    <row r="34" ht="15.75" customHeight="1">
      <c r="A34" s="194">
        <v>31.0</v>
      </c>
      <c r="B34" s="156">
        <f t="shared" si="1"/>
        <v>571.9122835</v>
      </c>
      <c r="C34" s="194">
        <v>31.0</v>
      </c>
      <c r="D34" s="156">
        <f t="shared" si="2"/>
        <v>490.9358874</v>
      </c>
      <c r="E34" s="194">
        <v>31.0</v>
      </c>
      <c r="F34" s="156">
        <f t="shared" si="3"/>
        <v>540.1393788</v>
      </c>
      <c r="G34" s="194">
        <v>31.0</v>
      </c>
      <c r="H34" s="156">
        <f t="shared" si="4"/>
        <v>463.6616715</v>
      </c>
      <c r="I34" s="194">
        <v>31.0</v>
      </c>
      <c r="J34" s="156">
        <f t="shared" si="5"/>
        <v>374.3074386</v>
      </c>
      <c r="K34" s="194">
        <v>31.0</v>
      </c>
      <c r="L34" s="156">
        <f t="shared" si="6"/>
        <v>235.0861146</v>
      </c>
      <c r="M34" s="194">
        <v>31.0</v>
      </c>
      <c r="N34" s="156">
        <f t="shared" si="7"/>
        <v>257.5613328</v>
      </c>
      <c r="O34" s="194">
        <v>31.0</v>
      </c>
      <c r="P34" s="156">
        <f t="shared" si="8"/>
        <v>160.979073</v>
      </c>
      <c r="Q34" s="194">
        <v>31.0</v>
      </c>
      <c r="R34" s="156">
        <f t="shared" si="9"/>
        <v>117.1917046</v>
      </c>
      <c r="S34" s="194">
        <v>31.0</v>
      </c>
      <c r="T34" s="156">
        <f t="shared" si="10"/>
        <v>61.47465268</v>
      </c>
      <c r="U34" s="194">
        <v>31.0</v>
      </c>
      <c r="V34" s="156">
        <f t="shared" si="11"/>
        <v>101.566144</v>
      </c>
      <c r="W34" s="194">
        <v>31.0</v>
      </c>
      <c r="X34" s="156">
        <f t="shared" si="12"/>
        <v>53.27803233</v>
      </c>
      <c r="Y34" s="194">
        <v>31.0</v>
      </c>
      <c r="Z34" s="156">
        <f t="shared" si="13"/>
        <v>40.98310179</v>
      </c>
      <c r="AA34" s="194">
        <v>31.0</v>
      </c>
      <c r="AB34" s="156">
        <f t="shared" si="14"/>
        <v>21.19557914</v>
      </c>
      <c r="AC34" s="117"/>
      <c r="AD34" s="117"/>
    </row>
    <row r="35" ht="15.75" customHeight="1">
      <c r="A35" s="194">
        <v>32.0</v>
      </c>
      <c r="B35" s="156">
        <f t="shared" si="1"/>
        <v>563.3335992</v>
      </c>
      <c r="C35" s="194">
        <v>32.0</v>
      </c>
      <c r="D35" s="156">
        <f t="shared" si="2"/>
        <v>481.1171697</v>
      </c>
      <c r="E35" s="194">
        <v>32.0</v>
      </c>
      <c r="F35" s="156">
        <f t="shared" si="3"/>
        <v>532.0372881</v>
      </c>
      <c r="G35" s="194">
        <v>32.0</v>
      </c>
      <c r="H35" s="156">
        <f t="shared" si="4"/>
        <v>454.388438</v>
      </c>
      <c r="I35" s="194">
        <v>32.0</v>
      </c>
      <c r="J35" s="156">
        <f t="shared" si="5"/>
        <v>364.9497527</v>
      </c>
      <c r="K35" s="194">
        <v>32.0</v>
      </c>
      <c r="L35" s="156">
        <f t="shared" si="6"/>
        <v>225.68267</v>
      </c>
      <c r="M35" s="194">
        <v>32.0</v>
      </c>
      <c r="N35" s="156">
        <f t="shared" si="7"/>
        <v>248.5466861</v>
      </c>
      <c r="O35" s="194">
        <v>32.0</v>
      </c>
      <c r="P35" s="156">
        <f t="shared" si="8"/>
        <v>152.9301193</v>
      </c>
      <c r="Q35" s="194">
        <v>32.0</v>
      </c>
      <c r="R35" s="156">
        <f t="shared" si="9"/>
        <v>110.1602023</v>
      </c>
      <c r="S35" s="194">
        <v>32.0</v>
      </c>
      <c r="T35" s="156">
        <f t="shared" si="10"/>
        <v>56.55668047</v>
      </c>
      <c r="U35" s="194">
        <v>32.0</v>
      </c>
      <c r="V35" s="156">
        <f t="shared" si="11"/>
        <v>95.47217537</v>
      </c>
      <c r="W35" s="194">
        <v>32.0</v>
      </c>
      <c r="X35" s="156">
        <f t="shared" si="12"/>
        <v>49.01578974</v>
      </c>
      <c r="Y35" s="194">
        <v>32.0</v>
      </c>
      <c r="Z35" s="156">
        <f t="shared" si="13"/>
        <v>37.70445365</v>
      </c>
      <c r="AA35" s="194">
        <v>32.0</v>
      </c>
      <c r="AB35" s="156">
        <f t="shared" si="14"/>
        <v>19.07602122</v>
      </c>
      <c r="AC35" s="117"/>
      <c r="AD35" s="117"/>
    </row>
    <row r="36" ht="15.75" customHeight="1">
      <c r="A36" s="194">
        <v>33.0</v>
      </c>
      <c r="B36" s="156">
        <f t="shared" si="1"/>
        <v>554.8835952</v>
      </c>
      <c r="C36" s="194">
        <v>33.0</v>
      </c>
      <c r="D36" s="156">
        <f t="shared" si="2"/>
        <v>471.4948263</v>
      </c>
      <c r="E36" s="194">
        <v>33.0</v>
      </c>
      <c r="F36" s="156">
        <f t="shared" si="3"/>
        <v>524.0567288</v>
      </c>
      <c r="G36" s="194">
        <v>33.0</v>
      </c>
      <c r="H36" s="156">
        <f t="shared" si="4"/>
        <v>445.3006693</v>
      </c>
      <c r="I36" s="194">
        <v>33.0</v>
      </c>
      <c r="J36" s="156">
        <f t="shared" si="5"/>
        <v>355.8260088</v>
      </c>
      <c r="K36" s="194">
        <v>33.0</v>
      </c>
      <c r="L36" s="156">
        <f t="shared" si="6"/>
        <v>216.6553632</v>
      </c>
      <c r="M36" s="194">
        <v>33.0</v>
      </c>
      <c r="N36" s="156">
        <f t="shared" si="7"/>
        <v>239.8475521</v>
      </c>
      <c r="O36" s="194">
        <v>33.0</v>
      </c>
      <c r="P36" s="156">
        <f t="shared" si="8"/>
        <v>145.2836133</v>
      </c>
      <c r="Q36" s="194">
        <v>33.0</v>
      </c>
      <c r="R36" s="156">
        <f t="shared" si="9"/>
        <v>103.5505902</v>
      </c>
      <c r="S36" s="194">
        <v>33.0</v>
      </c>
      <c r="T36" s="156">
        <f t="shared" si="10"/>
        <v>52.03214603</v>
      </c>
      <c r="U36" s="194">
        <v>33.0</v>
      </c>
      <c r="V36" s="156">
        <f t="shared" si="11"/>
        <v>89.74384485</v>
      </c>
      <c r="W36" s="194">
        <v>33.0</v>
      </c>
      <c r="X36" s="156">
        <f t="shared" si="12"/>
        <v>45.09452656</v>
      </c>
      <c r="Y36" s="194">
        <v>33.0</v>
      </c>
      <c r="Z36" s="156">
        <f t="shared" si="13"/>
        <v>34.68809735</v>
      </c>
      <c r="AA36" s="194">
        <v>33.0</v>
      </c>
      <c r="AB36" s="156">
        <f t="shared" si="14"/>
        <v>17.1684191</v>
      </c>
      <c r="AC36" s="117"/>
      <c r="AD36" s="117"/>
    </row>
    <row r="37" ht="15.75" customHeight="1">
      <c r="A37" s="194">
        <v>34.0</v>
      </c>
      <c r="B37" s="156">
        <f t="shared" si="1"/>
        <v>546.5603413</v>
      </c>
      <c r="C37" s="194">
        <v>34.0</v>
      </c>
      <c r="D37" s="156">
        <f t="shared" si="2"/>
        <v>462.0649298</v>
      </c>
      <c r="E37" s="194">
        <v>34.0</v>
      </c>
      <c r="F37" s="156">
        <f t="shared" si="3"/>
        <v>516.1958779</v>
      </c>
      <c r="G37" s="194">
        <v>34.0</v>
      </c>
      <c r="H37" s="156">
        <f t="shared" si="4"/>
        <v>436.3946559</v>
      </c>
      <c r="I37" s="194">
        <v>34.0</v>
      </c>
      <c r="J37" s="156">
        <f t="shared" si="5"/>
        <v>346.9303586</v>
      </c>
      <c r="K37" s="194">
        <v>34.0</v>
      </c>
      <c r="L37" s="156">
        <f t="shared" si="6"/>
        <v>207.9891487</v>
      </c>
      <c r="M37" s="194">
        <v>34.0</v>
      </c>
      <c r="N37" s="156">
        <f t="shared" si="7"/>
        <v>231.4528878</v>
      </c>
      <c r="O37" s="194">
        <v>34.0</v>
      </c>
      <c r="P37" s="156">
        <f t="shared" si="8"/>
        <v>138.0194327</v>
      </c>
      <c r="Q37" s="194">
        <v>34.0</v>
      </c>
      <c r="R37" s="156">
        <f t="shared" si="9"/>
        <v>97.33755479</v>
      </c>
      <c r="S37" s="194">
        <v>34.0</v>
      </c>
      <c r="T37" s="156">
        <f t="shared" si="10"/>
        <v>47.86957435</v>
      </c>
      <c r="U37" s="194">
        <v>34.0</v>
      </c>
      <c r="V37" s="156">
        <f t="shared" si="11"/>
        <v>84.35921416</v>
      </c>
      <c r="W37" s="194">
        <v>34.0</v>
      </c>
      <c r="X37" s="156">
        <f t="shared" si="12"/>
        <v>41.48696444</v>
      </c>
      <c r="Y37" s="194">
        <v>34.0</v>
      </c>
      <c r="Z37" s="156">
        <f t="shared" si="13"/>
        <v>31.91304957</v>
      </c>
      <c r="AA37" s="194">
        <v>34.0</v>
      </c>
      <c r="AB37" s="156">
        <f t="shared" si="14"/>
        <v>15.45157719</v>
      </c>
      <c r="AC37" s="117"/>
      <c r="AD37" s="117"/>
    </row>
    <row r="38" ht="15.75" customHeight="1">
      <c r="A38" s="194">
        <v>35.0</v>
      </c>
      <c r="B38" s="156">
        <f t="shared" si="1"/>
        <v>538.3619362</v>
      </c>
      <c r="C38" s="194">
        <v>35.0</v>
      </c>
      <c r="D38" s="156">
        <f t="shared" si="2"/>
        <v>452.8236312</v>
      </c>
      <c r="E38" s="194">
        <v>35.0</v>
      </c>
      <c r="F38" s="156">
        <f t="shared" si="3"/>
        <v>508.4529397</v>
      </c>
      <c r="G38" s="194">
        <v>35.0</v>
      </c>
      <c r="H38" s="156">
        <f t="shared" si="4"/>
        <v>427.6667628</v>
      </c>
      <c r="I38" s="194">
        <v>35.0</v>
      </c>
      <c r="J38" s="156">
        <f t="shared" si="5"/>
        <v>338.2570997</v>
      </c>
      <c r="K38" s="194">
        <v>35.0</v>
      </c>
      <c r="L38" s="156">
        <f t="shared" si="6"/>
        <v>199.6695827</v>
      </c>
      <c r="M38" s="194">
        <v>35.0</v>
      </c>
      <c r="N38" s="156">
        <f t="shared" si="7"/>
        <v>223.3520367</v>
      </c>
      <c r="O38" s="194">
        <v>35.0</v>
      </c>
      <c r="P38" s="156">
        <f t="shared" si="8"/>
        <v>131.118461</v>
      </c>
      <c r="Q38" s="194">
        <v>35.0</v>
      </c>
      <c r="R38" s="156">
        <f t="shared" si="9"/>
        <v>91.49730151</v>
      </c>
      <c r="S38" s="194">
        <v>35.0</v>
      </c>
      <c r="T38" s="156">
        <f t="shared" si="10"/>
        <v>44.0400084</v>
      </c>
      <c r="U38" s="194">
        <v>35.0</v>
      </c>
      <c r="V38" s="156">
        <f t="shared" si="11"/>
        <v>79.29766131</v>
      </c>
      <c r="W38" s="194">
        <v>35.0</v>
      </c>
      <c r="X38" s="156">
        <f t="shared" si="12"/>
        <v>38.16800728</v>
      </c>
      <c r="Y38" s="194">
        <v>35.0</v>
      </c>
      <c r="Z38" s="156">
        <f t="shared" si="13"/>
        <v>29.3600056</v>
      </c>
      <c r="AA38" s="194">
        <v>35.0</v>
      </c>
      <c r="AB38" s="156">
        <f t="shared" si="14"/>
        <v>13.90641947</v>
      </c>
      <c r="AC38" s="117"/>
      <c r="AD38" s="117"/>
    </row>
    <row r="39" ht="15.75" customHeight="1">
      <c r="A39" s="194">
        <v>36.0</v>
      </c>
      <c r="B39" s="156">
        <f t="shared" si="1"/>
        <v>530.2865071</v>
      </c>
      <c r="C39" s="194">
        <v>36.0</v>
      </c>
      <c r="D39" s="156">
        <f t="shared" si="2"/>
        <v>443.7671586</v>
      </c>
      <c r="E39" s="194">
        <v>36.0</v>
      </c>
      <c r="F39" s="156">
        <f t="shared" si="3"/>
        <v>500.8261456</v>
      </c>
      <c r="G39" s="194">
        <v>36.0</v>
      </c>
      <c r="H39" s="156">
        <f t="shared" si="4"/>
        <v>419.1134275</v>
      </c>
      <c r="I39" s="194">
        <v>36.0</v>
      </c>
      <c r="J39" s="156">
        <f t="shared" si="5"/>
        <v>329.8006722</v>
      </c>
      <c r="K39" s="194">
        <v>36.0</v>
      </c>
      <c r="L39" s="156">
        <f t="shared" si="6"/>
        <v>191.6827994</v>
      </c>
      <c r="M39" s="194">
        <v>36.0</v>
      </c>
      <c r="N39" s="156">
        <f t="shared" si="7"/>
        <v>215.5347154</v>
      </c>
      <c r="O39" s="194">
        <v>36.0</v>
      </c>
      <c r="P39" s="156">
        <f t="shared" si="8"/>
        <v>124.562538</v>
      </c>
      <c r="Q39" s="194">
        <v>36.0</v>
      </c>
      <c r="R39" s="156">
        <f t="shared" si="9"/>
        <v>86.00746342</v>
      </c>
      <c r="S39" s="194">
        <v>36.0</v>
      </c>
      <c r="T39" s="156">
        <f t="shared" si="10"/>
        <v>40.51680773</v>
      </c>
      <c r="U39" s="194">
        <v>36.0</v>
      </c>
      <c r="V39" s="156">
        <f t="shared" si="11"/>
        <v>74.53980163</v>
      </c>
      <c r="W39" s="194">
        <v>36.0</v>
      </c>
      <c r="X39" s="156">
        <f t="shared" si="12"/>
        <v>35.1145667</v>
      </c>
      <c r="Y39" s="194">
        <v>36.0</v>
      </c>
      <c r="Z39" s="156">
        <f t="shared" si="13"/>
        <v>27.01120515</v>
      </c>
      <c r="AA39" s="194">
        <v>36.0</v>
      </c>
      <c r="AB39" s="156">
        <f t="shared" si="14"/>
        <v>12.51577752</v>
      </c>
      <c r="AC39" s="117"/>
      <c r="AD39" s="117"/>
    </row>
    <row r="40" ht="15.75" customHeight="1">
      <c r="A40" s="194">
        <v>37.0</v>
      </c>
      <c r="B40" s="156">
        <f t="shared" si="1"/>
        <v>522.3322095</v>
      </c>
      <c r="C40" s="194">
        <v>37.0</v>
      </c>
      <c r="D40" s="156">
        <f t="shared" si="2"/>
        <v>434.8918154</v>
      </c>
      <c r="E40" s="194">
        <v>37.0</v>
      </c>
      <c r="F40" s="156">
        <f t="shared" si="3"/>
        <v>493.3137534</v>
      </c>
      <c r="G40" s="194">
        <v>37.0</v>
      </c>
      <c r="H40" s="156">
        <f t="shared" si="4"/>
        <v>410.731159</v>
      </c>
      <c r="I40" s="194">
        <v>37.0</v>
      </c>
      <c r="J40" s="156">
        <f t="shared" si="5"/>
        <v>321.5556554</v>
      </c>
      <c r="K40" s="194">
        <v>37.0</v>
      </c>
      <c r="L40" s="156">
        <f t="shared" si="6"/>
        <v>184.0154874</v>
      </c>
      <c r="M40" s="194">
        <v>37.0</v>
      </c>
      <c r="N40" s="156">
        <f t="shared" si="7"/>
        <v>207.9910004</v>
      </c>
      <c r="O40" s="194">
        <v>37.0</v>
      </c>
      <c r="P40" s="156">
        <f t="shared" si="8"/>
        <v>118.3344111</v>
      </c>
      <c r="Q40" s="194">
        <v>37.0</v>
      </c>
      <c r="R40" s="156">
        <f t="shared" si="9"/>
        <v>80.84701561</v>
      </c>
      <c r="S40" s="194">
        <v>37.0</v>
      </c>
      <c r="T40" s="156">
        <f t="shared" si="10"/>
        <v>37.27546311</v>
      </c>
      <c r="U40" s="194">
        <v>37.0</v>
      </c>
      <c r="V40" s="156">
        <f t="shared" si="11"/>
        <v>70.06741353</v>
      </c>
      <c r="W40" s="194">
        <v>37.0</v>
      </c>
      <c r="X40" s="156">
        <f t="shared" si="12"/>
        <v>32.30540136</v>
      </c>
      <c r="Y40" s="194">
        <v>37.0</v>
      </c>
      <c r="Z40" s="156">
        <f t="shared" si="13"/>
        <v>24.85030874</v>
      </c>
      <c r="AA40" s="194">
        <v>37.0</v>
      </c>
      <c r="AB40" s="156">
        <f t="shared" si="14"/>
        <v>11.26419977</v>
      </c>
      <c r="AC40" s="117"/>
      <c r="AD40" s="117"/>
    </row>
    <row r="41" ht="15.75" customHeight="1">
      <c r="A41" s="194">
        <v>38.0</v>
      </c>
      <c r="B41" s="156">
        <f t="shared" si="1"/>
        <v>514.4972264</v>
      </c>
      <c r="C41" s="194">
        <v>38.0</v>
      </c>
      <c r="D41" s="156">
        <f t="shared" si="2"/>
        <v>426.1939791</v>
      </c>
      <c r="E41" s="194">
        <v>38.0</v>
      </c>
      <c r="F41" s="156">
        <f t="shared" si="3"/>
        <v>485.9140471</v>
      </c>
      <c r="G41" s="194">
        <v>38.0</v>
      </c>
      <c r="H41" s="156">
        <f t="shared" si="4"/>
        <v>402.5165358</v>
      </c>
      <c r="I41" s="194">
        <v>38.0</v>
      </c>
      <c r="J41" s="156">
        <f t="shared" si="5"/>
        <v>313.516764</v>
      </c>
      <c r="K41" s="194">
        <v>38.0</v>
      </c>
      <c r="L41" s="156">
        <f t="shared" si="6"/>
        <v>176.6548679</v>
      </c>
      <c r="M41" s="194">
        <v>38.0</v>
      </c>
      <c r="N41" s="156">
        <f t="shared" si="7"/>
        <v>200.7113154</v>
      </c>
      <c r="O41" s="194">
        <v>38.0</v>
      </c>
      <c r="P41" s="156">
        <f t="shared" si="8"/>
        <v>112.4176905</v>
      </c>
      <c r="Q41" s="194">
        <v>38.0</v>
      </c>
      <c r="R41" s="156">
        <f t="shared" si="9"/>
        <v>75.99619467</v>
      </c>
      <c r="S41" s="194">
        <v>38.0</v>
      </c>
      <c r="T41" s="156">
        <f t="shared" si="10"/>
        <v>34.29342606</v>
      </c>
      <c r="U41" s="194">
        <v>38.0</v>
      </c>
      <c r="V41" s="156">
        <f t="shared" si="11"/>
        <v>65.86336872</v>
      </c>
      <c r="W41" s="194">
        <v>38.0</v>
      </c>
      <c r="X41" s="156">
        <f t="shared" si="12"/>
        <v>29.72096925</v>
      </c>
      <c r="Y41" s="194">
        <v>38.0</v>
      </c>
      <c r="Z41" s="156">
        <f t="shared" si="13"/>
        <v>22.86228404</v>
      </c>
      <c r="AA41" s="194">
        <v>38.0</v>
      </c>
      <c r="AB41" s="156">
        <f t="shared" si="14"/>
        <v>10.1377798</v>
      </c>
      <c r="AC41" s="117"/>
      <c r="AD41" s="117"/>
    </row>
    <row r="42" ht="15.75" customHeight="1">
      <c r="A42" s="194">
        <v>39.0</v>
      </c>
      <c r="B42" s="156">
        <f t="shared" si="1"/>
        <v>506.779768</v>
      </c>
      <c r="C42" s="194">
        <v>39.0</v>
      </c>
      <c r="D42" s="156">
        <f t="shared" si="2"/>
        <v>417.6700995</v>
      </c>
      <c r="E42" s="194">
        <v>39.0</v>
      </c>
      <c r="F42" s="156">
        <f t="shared" si="3"/>
        <v>478.6253364</v>
      </c>
      <c r="G42" s="194">
        <v>39.0</v>
      </c>
      <c r="H42" s="156">
        <f t="shared" si="4"/>
        <v>394.4662051</v>
      </c>
      <c r="I42" s="194">
        <v>39.0</v>
      </c>
      <c r="J42" s="156">
        <f t="shared" si="5"/>
        <v>305.6788449</v>
      </c>
      <c r="K42" s="194">
        <v>39.0</v>
      </c>
      <c r="L42" s="156">
        <f t="shared" si="6"/>
        <v>169.5886732</v>
      </c>
      <c r="M42" s="194">
        <v>39.0</v>
      </c>
      <c r="N42" s="156">
        <f t="shared" si="7"/>
        <v>193.6864193</v>
      </c>
      <c r="O42" s="194">
        <v>39.0</v>
      </c>
      <c r="P42" s="156">
        <f t="shared" si="8"/>
        <v>106.796806</v>
      </c>
      <c r="Q42" s="194">
        <v>39.0</v>
      </c>
      <c r="R42" s="156">
        <f t="shared" si="9"/>
        <v>71.43642299</v>
      </c>
      <c r="S42" s="194">
        <v>39.0</v>
      </c>
      <c r="T42" s="156">
        <f t="shared" si="10"/>
        <v>31.54995198</v>
      </c>
      <c r="U42" s="194">
        <v>39.0</v>
      </c>
      <c r="V42" s="156">
        <f t="shared" si="11"/>
        <v>61.91156659</v>
      </c>
      <c r="W42" s="194">
        <v>39.0</v>
      </c>
      <c r="X42" s="156">
        <f t="shared" si="12"/>
        <v>27.34329171</v>
      </c>
      <c r="Y42" s="194">
        <v>39.0</v>
      </c>
      <c r="Z42" s="156">
        <f t="shared" si="13"/>
        <v>21.03330132</v>
      </c>
      <c r="AA42" s="194">
        <v>39.0</v>
      </c>
      <c r="AB42" s="156">
        <f t="shared" si="14"/>
        <v>9.124001816</v>
      </c>
      <c r="AC42" s="117"/>
      <c r="AD42" s="117"/>
    </row>
    <row r="43" ht="15.75" customHeight="1">
      <c r="A43" s="194">
        <v>40.0</v>
      </c>
      <c r="B43" s="156">
        <f t="shared" si="1"/>
        <v>499.1780715</v>
      </c>
      <c r="C43" s="194">
        <v>40.0</v>
      </c>
      <c r="D43" s="156">
        <f t="shared" si="2"/>
        <v>409.3166975</v>
      </c>
      <c r="E43" s="194">
        <v>40.0</v>
      </c>
      <c r="F43" s="156">
        <f t="shared" si="3"/>
        <v>471.4459564</v>
      </c>
      <c r="G43" s="194">
        <v>40.0</v>
      </c>
      <c r="H43" s="156">
        <f t="shared" si="4"/>
        <v>386.576881</v>
      </c>
      <c r="I43" s="194">
        <v>40.0</v>
      </c>
      <c r="J43" s="156">
        <f t="shared" si="5"/>
        <v>298.0368738</v>
      </c>
      <c r="K43" s="194">
        <v>40.0</v>
      </c>
      <c r="L43" s="156">
        <f t="shared" si="6"/>
        <v>162.8051263</v>
      </c>
      <c r="M43" s="194">
        <v>40.0</v>
      </c>
      <c r="N43" s="156">
        <f t="shared" si="7"/>
        <v>186.9073947</v>
      </c>
      <c r="O43" s="194">
        <v>40.0</v>
      </c>
      <c r="P43" s="156">
        <f t="shared" si="8"/>
        <v>101.4569657</v>
      </c>
      <c r="Q43" s="194">
        <v>40.0</v>
      </c>
      <c r="R43" s="156">
        <f t="shared" si="9"/>
        <v>67.15023761</v>
      </c>
      <c r="S43" s="194">
        <v>40.0</v>
      </c>
      <c r="T43" s="156">
        <f t="shared" si="10"/>
        <v>29.02595582</v>
      </c>
      <c r="U43" s="194">
        <v>40.0</v>
      </c>
      <c r="V43" s="156">
        <f t="shared" si="11"/>
        <v>58.1968726</v>
      </c>
      <c r="W43" s="194">
        <v>40.0</v>
      </c>
      <c r="X43" s="156">
        <f t="shared" si="12"/>
        <v>25.15582838</v>
      </c>
      <c r="Y43" s="194">
        <v>40.0</v>
      </c>
      <c r="Z43" s="156">
        <f t="shared" si="13"/>
        <v>19.35063721</v>
      </c>
      <c r="AA43" s="194">
        <v>40.0</v>
      </c>
      <c r="AB43" s="156">
        <f t="shared" si="14"/>
        <v>8.211601634</v>
      </c>
      <c r="AC43" s="117"/>
      <c r="AD43" s="117"/>
    </row>
    <row r="44" ht="15.75" customHeight="1">
      <c r="A44" s="194">
        <v>41.0</v>
      </c>
      <c r="B44" s="156">
        <f t="shared" si="1"/>
        <v>491.6904004</v>
      </c>
      <c r="C44" s="194">
        <v>41.0</v>
      </c>
      <c r="D44" s="156">
        <f t="shared" si="2"/>
        <v>401.1303636</v>
      </c>
      <c r="E44" s="194">
        <v>41.0</v>
      </c>
      <c r="F44" s="156">
        <f t="shared" si="3"/>
        <v>464.374267</v>
      </c>
      <c r="G44" s="194">
        <v>41.0</v>
      </c>
      <c r="H44" s="156">
        <f t="shared" si="4"/>
        <v>378.8453434</v>
      </c>
      <c r="I44" s="194">
        <v>41.0</v>
      </c>
      <c r="J44" s="156">
        <f t="shared" si="5"/>
        <v>290.5859519</v>
      </c>
      <c r="K44" s="194">
        <v>41.0</v>
      </c>
      <c r="L44" s="156">
        <f t="shared" si="6"/>
        <v>156.2929212</v>
      </c>
      <c r="M44" s="194">
        <v>41.0</v>
      </c>
      <c r="N44" s="156">
        <f t="shared" si="7"/>
        <v>180.3656358</v>
      </c>
      <c r="O44" s="194">
        <v>41.0</v>
      </c>
      <c r="P44" s="156">
        <f t="shared" si="8"/>
        <v>96.38411742</v>
      </c>
      <c r="Q44" s="194">
        <v>41.0</v>
      </c>
      <c r="R44" s="156">
        <f t="shared" si="9"/>
        <v>63.12122336</v>
      </c>
      <c r="S44" s="194">
        <v>41.0</v>
      </c>
      <c r="T44" s="156">
        <f t="shared" si="10"/>
        <v>26.70387935</v>
      </c>
      <c r="U44" s="194">
        <v>41.0</v>
      </c>
      <c r="V44" s="156">
        <f t="shared" si="11"/>
        <v>54.70506024</v>
      </c>
      <c r="W44" s="194">
        <v>41.0</v>
      </c>
      <c r="X44" s="156">
        <f t="shared" si="12"/>
        <v>23.14336211</v>
      </c>
      <c r="Y44" s="194">
        <v>41.0</v>
      </c>
      <c r="Z44" s="156">
        <f t="shared" si="13"/>
        <v>17.80258624</v>
      </c>
      <c r="AA44" s="194">
        <v>41.0</v>
      </c>
      <c r="AB44" s="156">
        <f t="shared" si="14"/>
        <v>7.390441471</v>
      </c>
      <c r="AC44" s="117"/>
      <c r="AD44" s="117"/>
    </row>
    <row r="45" ht="15.75" customHeight="1">
      <c r="A45" s="194">
        <v>42.0</v>
      </c>
      <c r="B45" s="156">
        <f t="shared" si="1"/>
        <v>484.3150444</v>
      </c>
      <c r="C45" s="194">
        <v>42.0</v>
      </c>
      <c r="D45" s="156">
        <f t="shared" si="2"/>
        <v>393.1077563</v>
      </c>
      <c r="E45" s="194">
        <v>42.0</v>
      </c>
      <c r="F45" s="156">
        <f t="shared" si="3"/>
        <v>457.408653</v>
      </c>
      <c r="G45" s="194">
        <v>42.0</v>
      </c>
      <c r="H45" s="156">
        <f t="shared" si="4"/>
        <v>371.2684365</v>
      </c>
      <c r="I45" s="194">
        <v>42.0</v>
      </c>
      <c r="J45" s="156">
        <f t="shared" si="5"/>
        <v>283.3213031</v>
      </c>
      <c r="K45" s="194">
        <v>42.0</v>
      </c>
      <c r="L45" s="156">
        <f t="shared" si="6"/>
        <v>150.0412044</v>
      </c>
      <c r="M45" s="194">
        <v>42.0</v>
      </c>
      <c r="N45" s="156">
        <f t="shared" si="7"/>
        <v>174.0528386</v>
      </c>
      <c r="O45" s="194">
        <v>42.0</v>
      </c>
      <c r="P45" s="156">
        <f t="shared" si="8"/>
        <v>91.56491155</v>
      </c>
      <c r="Q45" s="194">
        <v>42.0</v>
      </c>
      <c r="R45" s="156">
        <f t="shared" si="9"/>
        <v>59.33394996</v>
      </c>
      <c r="S45" s="194">
        <v>42.0</v>
      </c>
      <c r="T45" s="156">
        <f t="shared" si="10"/>
        <v>24.567569</v>
      </c>
      <c r="U45" s="194">
        <v>42.0</v>
      </c>
      <c r="V45" s="156">
        <f t="shared" si="11"/>
        <v>51.42275663</v>
      </c>
      <c r="W45" s="194">
        <v>42.0</v>
      </c>
      <c r="X45" s="156">
        <f t="shared" si="12"/>
        <v>21.29189314</v>
      </c>
      <c r="Y45" s="194">
        <v>42.0</v>
      </c>
      <c r="Z45" s="156">
        <f t="shared" si="13"/>
        <v>16.37837934</v>
      </c>
      <c r="AA45" s="194">
        <v>42.0</v>
      </c>
      <c r="AB45" s="156">
        <f t="shared" si="14"/>
        <v>6.651397324</v>
      </c>
      <c r="AC45" s="117"/>
      <c r="AD45" s="117"/>
    </row>
    <row r="46" ht="15.75" customHeight="1">
      <c r="A46" s="194">
        <v>43.0</v>
      </c>
      <c r="B46" s="156">
        <f t="shared" si="1"/>
        <v>477.0503187</v>
      </c>
      <c r="C46" s="194">
        <v>43.0</v>
      </c>
      <c r="D46" s="156">
        <f t="shared" si="2"/>
        <v>385.2456012</v>
      </c>
      <c r="E46" s="194">
        <v>43.0</v>
      </c>
      <c r="F46" s="156">
        <f t="shared" si="3"/>
        <v>450.5475232</v>
      </c>
      <c r="G46" s="194">
        <v>43.0</v>
      </c>
      <c r="H46" s="156">
        <f t="shared" si="4"/>
        <v>363.8430678</v>
      </c>
      <c r="I46" s="194">
        <v>43.0</v>
      </c>
      <c r="J46" s="156">
        <f t="shared" si="5"/>
        <v>276.2382705</v>
      </c>
      <c r="K46" s="194">
        <v>43.0</v>
      </c>
      <c r="L46" s="156">
        <f t="shared" si="6"/>
        <v>144.0395562</v>
      </c>
      <c r="M46" s="194">
        <v>43.0</v>
      </c>
      <c r="N46" s="156">
        <f t="shared" si="7"/>
        <v>167.9609892</v>
      </c>
      <c r="O46" s="194">
        <v>43.0</v>
      </c>
      <c r="P46" s="156">
        <f t="shared" si="8"/>
        <v>86.98666598</v>
      </c>
      <c r="Q46" s="194">
        <v>43.0</v>
      </c>
      <c r="R46" s="156">
        <f t="shared" si="9"/>
        <v>55.77391296</v>
      </c>
      <c r="S46" s="194">
        <v>43.0</v>
      </c>
      <c r="T46" s="156">
        <f t="shared" si="10"/>
        <v>22.60216348</v>
      </c>
      <c r="U46" s="194">
        <v>43.0</v>
      </c>
      <c r="V46" s="156">
        <f t="shared" si="11"/>
        <v>48.33739123</v>
      </c>
      <c r="W46" s="194">
        <v>43.0</v>
      </c>
      <c r="X46" s="156">
        <f t="shared" si="12"/>
        <v>19.58854169</v>
      </c>
      <c r="Y46" s="194">
        <v>43.0</v>
      </c>
      <c r="Z46" s="156">
        <f t="shared" si="13"/>
        <v>15.06810899</v>
      </c>
      <c r="AA46" s="194">
        <v>43.0</v>
      </c>
      <c r="AB46" s="156">
        <f t="shared" si="14"/>
        <v>5.986257591</v>
      </c>
      <c r="AC46" s="117"/>
      <c r="AD46" s="117"/>
    </row>
    <row r="47" ht="15.75" customHeight="1">
      <c r="A47" s="194">
        <v>44.0</v>
      </c>
      <c r="B47" s="156">
        <f t="shared" si="1"/>
        <v>469.8945639</v>
      </c>
      <c r="C47" s="194">
        <v>44.0</v>
      </c>
      <c r="D47" s="156">
        <f t="shared" si="2"/>
        <v>377.5406891</v>
      </c>
      <c r="E47" s="194">
        <v>44.0</v>
      </c>
      <c r="F47" s="156">
        <f t="shared" si="3"/>
        <v>443.7893104</v>
      </c>
      <c r="G47" s="194">
        <v>44.0</v>
      </c>
      <c r="H47" s="156">
        <f t="shared" si="4"/>
        <v>356.5662064</v>
      </c>
      <c r="I47" s="194">
        <v>44.0</v>
      </c>
      <c r="J47" s="156">
        <f t="shared" si="5"/>
        <v>269.3323138</v>
      </c>
      <c r="K47" s="194">
        <v>44.0</v>
      </c>
      <c r="L47" s="156">
        <f t="shared" si="6"/>
        <v>138.277974</v>
      </c>
      <c r="M47" s="194">
        <v>44.0</v>
      </c>
      <c r="N47" s="156">
        <f t="shared" si="7"/>
        <v>162.0823546</v>
      </c>
      <c r="O47" s="194">
        <v>44.0</v>
      </c>
      <c r="P47" s="156">
        <f t="shared" si="8"/>
        <v>82.63733268</v>
      </c>
      <c r="Q47" s="194">
        <v>44.0</v>
      </c>
      <c r="R47" s="156">
        <f t="shared" si="9"/>
        <v>52.42747818</v>
      </c>
      <c r="S47" s="194">
        <v>44.0</v>
      </c>
      <c r="T47" s="156">
        <f t="shared" si="10"/>
        <v>20.79399041</v>
      </c>
      <c r="U47" s="194">
        <v>44.0</v>
      </c>
      <c r="V47" s="156">
        <f t="shared" si="11"/>
        <v>45.43714776</v>
      </c>
      <c r="W47" s="194">
        <v>44.0</v>
      </c>
      <c r="X47" s="156">
        <f t="shared" si="12"/>
        <v>18.02145835</v>
      </c>
      <c r="Y47" s="194">
        <v>44.0</v>
      </c>
      <c r="Z47" s="156">
        <f t="shared" si="13"/>
        <v>13.86266027</v>
      </c>
      <c r="AA47" s="194">
        <v>44.0</v>
      </c>
      <c r="AB47" s="156">
        <f t="shared" si="14"/>
        <v>5.387631832</v>
      </c>
      <c r="AC47" s="117"/>
      <c r="AD47" s="117"/>
    </row>
    <row r="48" ht="15.75" customHeight="1">
      <c r="A48" s="194">
        <v>45.0</v>
      </c>
      <c r="B48" s="156">
        <f t="shared" si="1"/>
        <v>462.8461455</v>
      </c>
      <c r="C48" s="194">
        <v>45.0</v>
      </c>
      <c r="D48" s="156">
        <f t="shared" si="2"/>
        <v>369.9898754</v>
      </c>
      <c r="E48" s="194">
        <v>45.0</v>
      </c>
      <c r="F48" s="156">
        <f t="shared" si="3"/>
        <v>437.1324707</v>
      </c>
      <c r="G48" s="194">
        <v>45.0</v>
      </c>
      <c r="H48" s="156">
        <f t="shared" si="4"/>
        <v>349.4348823</v>
      </c>
      <c r="I48" s="194">
        <v>45.0</v>
      </c>
      <c r="J48" s="156">
        <f t="shared" si="5"/>
        <v>262.5990059</v>
      </c>
      <c r="K48" s="194">
        <v>45.0</v>
      </c>
      <c r="L48" s="156">
        <f t="shared" si="6"/>
        <v>132.746855</v>
      </c>
      <c r="M48" s="194">
        <v>45.0</v>
      </c>
      <c r="N48" s="156">
        <f t="shared" si="7"/>
        <v>156.4094722</v>
      </c>
      <c r="O48" s="194">
        <v>45.0</v>
      </c>
      <c r="P48" s="156">
        <f t="shared" si="8"/>
        <v>78.50546604</v>
      </c>
      <c r="Q48" s="194">
        <v>45.0</v>
      </c>
      <c r="R48" s="156">
        <f t="shared" si="9"/>
        <v>49.28182949</v>
      </c>
      <c r="S48" s="194">
        <v>45.0</v>
      </c>
      <c r="T48" s="156">
        <f t="shared" si="10"/>
        <v>19.13047117</v>
      </c>
      <c r="U48" s="194">
        <v>45.0</v>
      </c>
      <c r="V48" s="156">
        <f t="shared" si="11"/>
        <v>42.71091889</v>
      </c>
      <c r="W48" s="194">
        <v>45.0</v>
      </c>
      <c r="X48" s="156">
        <f t="shared" si="12"/>
        <v>16.57974168</v>
      </c>
      <c r="Y48" s="194">
        <v>45.0</v>
      </c>
      <c r="Z48" s="156">
        <f t="shared" si="13"/>
        <v>12.75364745</v>
      </c>
      <c r="AA48" s="194">
        <v>45.0</v>
      </c>
      <c r="AB48" s="156">
        <f t="shared" si="14"/>
        <v>4.848868649</v>
      </c>
      <c r="AC48" s="117"/>
      <c r="AD48" s="117"/>
    </row>
    <row r="49" ht="15.75" customHeight="1">
      <c r="A49" s="194">
        <v>46.0</v>
      </c>
      <c r="B49" s="156">
        <f t="shared" si="1"/>
        <v>455.9034533</v>
      </c>
      <c r="C49" s="194">
        <v>46.0</v>
      </c>
      <c r="D49" s="156">
        <f t="shared" si="2"/>
        <v>362.5900778</v>
      </c>
      <c r="E49" s="194">
        <v>46.0</v>
      </c>
      <c r="F49" s="156">
        <f t="shared" si="3"/>
        <v>430.5754837</v>
      </c>
      <c r="G49" s="194">
        <v>46.0</v>
      </c>
      <c r="H49" s="156">
        <f t="shared" si="4"/>
        <v>342.4461846</v>
      </c>
      <c r="I49" s="194">
        <v>46.0</v>
      </c>
      <c r="J49" s="156">
        <f t="shared" si="5"/>
        <v>256.0340308</v>
      </c>
      <c r="K49" s="194">
        <v>46.0</v>
      </c>
      <c r="L49" s="156">
        <f t="shared" si="6"/>
        <v>127.4369808</v>
      </c>
      <c r="M49" s="194">
        <v>46.0</v>
      </c>
      <c r="N49" s="156">
        <f t="shared" si="7"/>
        <v>150.9351407</v>
      </c>
      <c r="O49" s="194">
        <v>46.0</v>
      </c>
      <c r="P49" s="156">
        <f t="shared" si="8"/>
        <v>74.58019274</v>
      </c>
      <c r="Q49" s="194">
        <v>46.0</v>
      </c>
      <c r="R49" s="156">
        <f t="shared" si="9"/>
        <v>46.32491972</v>
      </c>
      <c r="S49" s="194">
        <v>46.0</v>
      </c>
      <c r="T49" s="156">
        <f t="shared" si="10"/>
        <v>17.60003348</v>
      </c>
      <c r="U49" s="194">
        <v>46.0</v>
      </c>
      <c r="V49" s="156">
        <f t="shared" si="11"/>
        <v>40.14826376</v>
      </c>
      <c r="W49" s="194">
        <v>46.0</v>
      </c>
      <c r="X49" s="156">
        <f t="shared" si="12"/>
        <v>15.25336235</v>
      </c>
      <c r="Y49" s="194">
        <v>46.0</v>
      </c>
      <c r="Z49" s="156">
        <f t="shared" si="13"/>
        <v>11.73335565</v>
      </c>
      <c r="AA49" s="194">
        <v>46.0</v>
      </c>
      <c r="AB49" s="156">
        <f t="shared" si="14"/>
        <v>4.363981784</v>
      </c>
      <c r="AC49" s="117"/>
      <c r="AD49" s="117"/>
    </row>
    <row r="50" ht="15.75" customHeight="1">
      <c r="A50" s="194">
        <v>47.0</v>
      </c>
      <c r="B50" s="156">
        <f t="shared" si="1"/>
        <v>449.0649015</v>
      </c>
      <c r="C50" s="194">
        <v>47.0</v>
      </c>
      <c r="D50" s="156">
        <f t="shared" si="2"/>
        <v>355.3382763</v>
      </c>
      <c r="E50" s="194">
        <v>47.0</v>
      </c>
      <c r="F50" s="156">
        <f t="shared" si="3"/>
        <v>424.1168514</v>
      </c>
      <c r="G50" s="194">
        <v>47.0</v>
      </c>
      <c r="H50" s="156">
        <f t="shared" si="4"/>
        <v>335.5972609</v>
      </c>
      <c r="I50" s="194">
        <v>47.0</v>
      </c>
      <c r="J50" s="156">
        <f t="shared" si="5"/>
        <v>249.63318</v>
      </c>
      <c r="K50" s="194">
        <v>47.0</v>
      </c>
      <c r="L50" s="156">
        <f t="shared" si="6"/>
        <v>122.3395016</v>
      </c>
      <c r="M50" s="194">
        <v>47.0</v>
      </c>
      <c r="N50" s="156">
        <f t="shared" si="7"/>
        <v>145.6524108</v>
      </c>
      <c r="O50" s="194">
        <v>47.0</v>
      </c>
      <c r="P50" s="156">
        <f t="shared" si="8"/>
        <v>70.8511831</v>
      </c>
      <c r="Q50" s="194">
        <v>47.0</v>
      </c>
      <c r="R50" s="156">
        <f t="shared" si="9"/>
        <v>43.54542454</v>
      </c>
      <c r="S50" s="194">
        <v>47.0</v>
      </c>
      <c r="T50" s="156">
        <f t="shared" si="10"/>
        <v>16.1920308</v>
      </c>
      <c r="U50" s="194">
        <v>47.0</v>
      </c>
      <c r="V50" s="156">
        <f t="shared" si="11"/>
        <v>37.73936793</v>
      </c>
      <c r="W50" s="194">
        <v>47.0</v>
      </c>
      <c r="X50" s="156">
        <f t="shared" si="12"/>
        <v>14.03309336</v>
      </c>
      <c r="Y50" s="194">
        <v>47.0</v>
      </c>
      <c r="Z50" s="156">
        <f t="shared" si="13"/>
        <v>10.7946872</v>
      </c>
      <c r="AA50" s="194">
        <v>47.0</v>
      </c>
      <c r="AB50" s="156">
        <f t="shared" si="14"/>
        <v>3.927583606</v>
      </c>
      <c r="AC50" s="117"/>
      <c r="AD50" s="117"/>
    </row>
    <row r="51" ht="15.75" customHeight="1">
      <c r="A51" s="194">
        <v>48.0</v>
      </c>
      <c r="B51" s="156">
        <f t="shared" si="1"/>
        <v>442.328928</v>
      </c>
      <c r="C51" s="194">
        <v>48.0</v>
      </c>
      <c r="D51" s="156">
        <f t="shared" si="2"/>
        <v>348.2315108</v>
      </c>
      <c r="E51" s="194">
        <v>48.0</v>
      </c>
      <c r="F51" s="156">
        <f t="shared" si="3"/>
        <v>417.7550986</v>
      </c>
      <c r="G51" s="194">
        <v>48.0</v>
      </c>
      <c r="H51" s="156">
        <f t="shared" si="4"/>
        <v>328.8853157</v>
      </c>
      <c r="I51" s="194">
        <v>48.0</v>
      </c>
      <c r="J51" s="156">
        <f t="shared" si="5"/>
        <v>243.3923505</v>
      </c>
      <c r="K51" s="194">
        <v>48.0</v>
      </c>
      <c r="L51" s="156">
        <f t="shared" si="6"/>
        <v>117.4459215</v>
      </c>
      <c r="M51" s="194">
        <v>48.0</v>
      </c>
      <c r="N51" s="156">
        <f t="shared" si="7"/>
        <v>140.5545764</v>
      </c>
      <c r="O51" s="194">
        <v>48.0</v>
      </c>
      <c r="P51" s="156">
        <f t="shared" si="8"/>
        <v>67.30862395</v>
      </c>
      <c r="Q51" s="194">
        <v>48.0</v>
      </c>
      <c r="R51" s="156">
        <f t="shared" si="9"/>
        <v>40.93269907</v>
      </c>
      <c r="S51" s="194">
        <v>48.0</v>
      </c>
      <c r="T51" s="156">
        <f t="shared" si="10"/>
        <v>14.89666834</v>
      </c>
      <c r="U51" s="194">
        <v>48.0</v>
      </c>
      <c r="V51" s="156">
        <f t="shared" si="11"/>
        <v>35.47500586</v>
      </c>
      <c r="W51" s="194">
        <v>48.0</v>
      </c>
      <c r="X51" s="156">
        <f t="shared" si="12"/>
        <v>12.91044589</v>
      </c>
      <c r="Y51" s="194">
        <v>48.0</v>
      </c>
      <c r="Z51" s="156">
        <f t="shared" si="13"/>
        <v>9.931112225</v>
      </c>
      <c r="AA51" s="194">
        <v>48.0</v>
      </c>
      <c r="AB51" s="156">
        <f t="shared" si="14"/>
        <v>3.534825245</v>
      </c>
      <c r="AC51" s="117"/>
      <c r="AD51" s="117"/>
    </row>
    <row r="52" ht="15.75" customHeight="1">
      <c r="A52" s="194">
        <v>49.0</v>
      </c>
      <c r="B52" s="156">
        <f t="shared" si="1"/>
        <v>435.6939941</v>
      </c>
      <c r="C52" s="194">
        <v>49.0</v>
      </c>
      <c r="D52" s="156">
        <f t="shared" si="2"/>
        <v>341.2668805</v>
      </c>
      <c r="E52" s="194">
        <v>49.0</v>
      </c>
      <c r="F52" s="156">
        <f t="shared" si="3"/>
        <v>411.4887722</v>
      </c>
      <c r="G52" s="194">
        <v>49.0</v>
      </c>
      <c r="H52" s="156">
        <f t="shared" si="4"/>
        <v>322.3076094</v>
      </c>
      <c r="I52" s="194">
        <v>49.0</v>
      </c>
      <c r="J52" s="156">
        <f t="shared" si="5"/>
        <v>237.3075417</v>
      </c>
      <c r="K52" s="194">
        <v>49.0</v>
      </c>
      <c r="L52" s="156">
        <f t="shared" si="6"/>
        <v>112.7480847</v>
      </c>
      <c r="M52" s="194">
        <v>49.0</v>
      </c>
      <c r="N52" s="156">
        <f t="shared" si="7"/>
        <v>135.6351662</v>
      </c>
      <c r="O52" s="194">
        <v>49.0</v>
      </c>
      <c r="P52" s="156">
        <f t="shared" si="8"/>
        <v>63.94319275</v>
      </c>
      <c r="Q52" s="194">
        <v>49.0</v>
      </c>
      <c r="R52" s="156">
        <f t="shared" si="9"/>
        <v>38.47673712</v>
      </c>
      <c r="S52" s="194">
        <v>49.0</v>
      </c>
      <c r="T52" s="156">
        <f t="shared" si="10"/>
        <v>13.70493487</v>
      </c>
      <c r="U52" s="194">
        <v>49.0</v>
      </c>
      <c r="V52" s="156">
        <f t="shared" si="11"/>
        <v>33.34650551</v>
      </c>
      <c r="W52" s="194">
        <v>49.0</v>
      </c>
      <c r="X52" s="156">
        <f t="shared" si="12"/>
        <v>11.87761022</v>
      </c>
      <c r="Y52" s="194">
        <v>49.0</v>
      </c>
      <c r="Z52" s="156">
        <f t="shared" si="13"/>
        <v>9.136623247</v>
      </c>
      <c r="AA52" s="194">
        <v>49.0</v>
      </c>
      <c r="AB52" s="156">
        <f t="shared" si="14"/>
        <v>3.181342721</v>
      </c>
      <c r="AC52" s="117"/>
      <c r="AD52" s="117"/>
    </row>
    <row r="53" ht="15.75" customHeight="1">
      <c r="A53" s="194">
        <v>50.0</v>
      </c>
      <c r="B53" s="156">
        <f t="shared" si="1"/>
        <v>429.1585841</v>
      </c>
      <c r="C53" s="194">
        <v>50.0</v>
      </c>
      <c r="D53" s="156">
        <f t="shared" si="2"/>
        <v>334.4415429</v>
      </c>
      <c r="E53" s="194">
        <v>50.0</v>
      </c>
      <c r="F53" s="156">
        <f t="shared" si="3"/>
        <v>405.3164406</v>
      </c>
      <c r="G53" s="194">
        <v>50.0</v>
      </c>
      <c r="H53" s="156">
        <f t="shared" si="4"/>
        <v>315.8614572</v>
      </c>
      <c r="I53" s="194">
        <v>50.0</v>
      </c>
      <c r="J53" s="156">
        <f t="shared" si="5"/>
        <v>231.3748532</v>
      </c>
      <c r="K53" s="194">
        <v>50.0</v>
      </c>
      <c r="L53" s="156">
        <f t="shared" si="6"/>
        <v>108.2381613</v>
      </c>
      <c r="M53" s="194">
        <v>50.0</v>
      </c>
      <c r="N53" s="156">
        <f t="shared" si="7"/>
        <v>130.8879354</v>
      </c>
      <c r="O53" s="194">
        <v>50.0</v>
      </c>
      <c r="P53" s="156">
        <f t="shared" si="8"/>
        <v>60.74603311</v>
      </c>
      <c r="Q53" s="194">
        <v>50.0</v>
      </c>
      <c r="R53" s="156">
        <f t="shared" si="9"/>
        <v>36.16813289</v>
      </c>
      <c r="S53" s="194">
        <v>50.0</v>
      </c>
      <c r="T53" s="156">
        <f t="shared" si="10"/>
        <v>12.60854008</v>
      </c>
      <c r="U53" s="194">
        <v>50.0</v>
      </c>
      <c r="V53" s="156">
        <f t="shared" si="11"/>
        <v>31.34571517</v>
      </c>
      <c r="W53" s="194">
        <v>50.0</v>
      </c>
      <c r="X53" s="156">
        <f t="shared" si="12"/>
        <v>10.9274014</v>
      </c>
      <c r="Y53" s="194">
        <v>50.0</v>
      </c>
      <c r="Z53" s="156">
        <f t="shared" si="13"/>
        <v>8.405693387</v>
      </c>
      <c r="AA53" s="194">
        <v>50.0</v>
      </c>
      <c r="AB53" s="156">
        <f t="shared" si="14"/>
        <v>2.863208449</v>
      </c>
      <c r="AC53" s="117"/>
      <c r="AD53" s="117"/>
    </row>
    <row r="54" ht="15.75" customHeight="1">
      <c r="A54" s="194">
        <v>51.0</v>
      </c>
      <c r="B54" s="156">
        <f t="shared" si="1"/>
        <v>422.7212054</v>
      </c>
      <c r="C54" s="194">
        <v>51.0</v>
      </c>
      <c r="D54" s="156">
        <f t="shared" si="2"/>
        <v>327.7527121</v>
      </c>
      <c r="E54" s="194">
        <v>51.0</v>
      </c>
      <c r="F54" s="156">
        <f t="shared" si="3"/>
        <v>399.236694</v>
      </c>
      <c r="G54" s="194">
        <v>51.0</v>
      </c>
      <c r="H54" s="156">
        <f t="shared" si="4"/>
        <v>309.5442281</v>
      </c>
      <c r="I54" s="194">
        <v>51.0</v>
      </c>
      <c r="J54" s="156">
        <f t="shared" si="5"/>
        <v>225.5904819</v>
      </c>
      <c r="K54" s="194">
        <v>51.0</v>
      </c>
      <c r="L54" s="156">
        <f t="shared" si="6"/>
        <v>103.9086348</v>
      </c>
      <c r="M54" s="194">
        <v>51.0</v>
      </c>
      <c r="N54" s="156">
        <f t="shared" si="7"/>
        <v>126.3068576</v>
      </c>
      <c r="O54" s="194">
        <v>51.0</v>
      </c>
      <c r="P54" s="156">
        <f t="shared" si="8"/>
        <v>57.70873146</v>
      </c>
      <c r="Q54" s="194">
        <v>51.0</v>
      </c>
      <c r="R54" s="156">
        <f t="shared" si="9"/>
        <v>33.99804492</v>
      </c>
      <c r="S54" s="194">
        <v>51.0</v>
      </c>
      <c r="T54" s="156">
        <f t="shared" si="10"/>
        <v>11.59985687</v>
      </c>
      <c r="U54" s="194">
        <v>51.0</v>
      </c>
      <c r="V54" s="156">
        <f t="shared" si="11"/>
        <v>29.46497226</v>
      </c>
      <c r="W54" s="194">
        <v>51.0</v>
      </c>
      <c r="X54" s="156">
        <f t="shared" si="12"/>
        <v>10.05320929</v>
      </c>
      <c r="Y54" s="194">
        <v>51.0</v>
      </c>
      <c r="Z54" s="156">
        <f t="shared" si="13"/>
        <v>7.733237916</v>
      </c>
      <c r="AA54" s="194">
        <v>51.0</v>
      </c>
      <c r="AB54" s="156">
        <f t="shared" si="14"/>
        <v>2.576887604</v>
      </c>
      <c r="AC54" s="117"/>
      <c r="AD54" s="117"/>
    </row>
    <row r="55" ht="15.75" customHeight="1">
      <c r="A55" s="194">
        <v>52.0</v>
      </c>
      <c r="B55" s="156">
        <f t="shared" si="1"/>
        <v>416.3803873</v>
      </c>
      <c r="C55" s="194">
        <v>52.0</v>
      </c>
      <c r="D55" s="156">
        <f t="shared" si="2"/>
        <v>321.1976578</v>
      </c>
      <c r="E55" s="194">
        <v>52.0</v>
      </c>
      <c r="F55" s="156">
        <f t="shared" si="3"/>
        <v>393.2481436</v>
      </c>
      <c r="G55" s="194">
        <v>52.0</v>
      </c>
      <c r="H55" s="156">
        <f t="shared" si="4"/>
        <v>303.3533435</v>
      </c>
      <c r="I55" s="194">
        <v>52.0</v>
      </c>
      <c r="J55" s="156">
        <f t="shared" si="5"/>
        <v>219.9507198</v>
      </c>
      <c r="K55" s="194">
        <v>52.0</v>
      </c>
      <c r="L55" s="156">
        <f t="shared" si="6"/>
        <v>99.75228942</v>
      </c>
      <c r="M55" s="194">
        <v>52.0</v>
      </c>
      <c r="N55" s="156">
        <f t="shared" si="7"/>
        <v>121.8861176</v>
      </c>
      <c r="O55" s="194">
        <v>52.0</v>
      </c>
      <c r="P55" s="156">
        <f t="shared" si="8"/>
        <v>54.82329488</v>
      </c>
      <c r="Q55" s="194">
        <v>52.0</v>
      </c>
      <c r="R55" s="156">
        <f t="shared" si="9"/>
        <v>31.95816223</v>
      </c>
      <c r="S55" s="194">
        <v>52.0</v>
      </c>
      <c r="T55" s="156">
        <f t="shared" si="10"/>
        <v>10.67186832</v>
      </c>
      <c r="U55" s="194">
        <v>52.0</v>
      </c>
      <c r="V55" s="156">
        <f t="shared" si="11"/>
        <v>27.69707393</v>
      </c>
      <c r="W55" s="194">
        <v>52.0</v>
      </c>
      <c r="X55" s="156">
        <f t="shared" si="12"/>
        <v>9.248952547</v>
      </c>
      <c r="Y55" s="194">
        <v>52.0</v>
      </c>
      <c r="Z55" s="156">
        <f t="shared" si="13"/>
        <v>7.114578883</v>
      </c>
      <c r="AA55" s="194">
        <v>52.0</v>
      </c>
      <c r="AB55" s="156">
        <f t="shared" si="14"/>
        <v>2.319198843</v>
      </c>
      <c r="AC55" s="117"/>
      <c r="AD55" s="117"/>
    </row>
    <row r="56" ht="15.75" customHeight="1">
      <c r="A56" s="194">
        <v>53.0</v>
      </c>
      <c r="B56" s="156">
        <f t="shared" si="1"/>
        <v>410.1346815</v>
      </c>
      <c r="C56" s="194">
        <v>53.0</v>
      </c>
      <c r="D56" s="156">
        <f t="shared" si="2"/>
        <v>314.7737047</v>
      </c>
      <c r="E56" s="194">
        <v>53.0</v>
      </c>
      <c r="F56" s="156">
        <f t="shared" si="3"/>
        <v>387.3494214</v>
      </c>
      <c r="G56" s="194">
        <v>53.0</v>
      </c>
      <c r="H56" s="156">
        <f t="shared" si="4"/>
        <v>297.2862766</v>
      </c>
      <c r="I56" s="194">
        <v>53.0</v>
      </c>
      <c r="J56" s="156">
        <f t="shared" si="5"/>
        <v>214.4519518</v>
      </c>
      <c r="K56" s="194">
        <v>53.0</v>
      </c>
      <c r="L56" s="156">
        <f t="shared" si="6"/>
        <v>95.76219785</v>
      </c>
      <c r="M56" s="194">
        <v>53.0</v>
      </c>
      <c r="N56" s="156">
        <f t="shared" si="7"/>
        <v>117.6201035</v>
      </c>
      <c r="O56" s="194">
        <v>53.0</v>
      </c>
      <c r="P56" s="156">
        <f t="shared" si="8"/>
        <v>52.08213014</v>
      </c>
      <c r="Q56" s="194">
        <v>53.0</v>
      </c>
      <c r="R56" s="156">
        <f t="shared" si="9"/>
        <v>30.04067249</v>
      </c>
      <c r="S56" s="194">
        <v>53.0</v>
      </c>
      <c r="T56" s="156">
        <f t="shared" si="10"/>
        <v>9.818118858</v>
      </c>
      <c r="U56" s="194">
        <v>53.0</v>
      </c>
      <c r="V56" s="156">
        <f t="shared" si="11"/>
        <v>26.03524949</v>
      </c>
      <c r="W56" s="194">
        <v>53.0</v>
      </c>
      <c r="X56" s="156">
        <f t="shared" si="12"/>
        <v>8.509036344</v>
      </c>
      <c r="Y56" s="194">
        <v>53.0</v>
      </c>
      <c r="Z56" s="156">
        <f t="shared" si="13"/>
        <v>6.545412572</v>
      </c>
      <c r="AA56" s="194">
        <v>53.0</v>
      </c>
      <c r="AB56" s="156">
        <f t="shared" si="14"/>
        <v>2.087278959</v>
      </c>
      <c r="AC56" s="117"/>
      <c r="AD56" s="117"/>
    </row>
    <row r="57" ht="15.75" customHeight="1">
      <c r="A57" s="194">
        <v>54.0</v>
      </c>
      <c r="B57" s="156">
        <f t="shared" si="1"/>
        <v>403.9826613</v>
      </c>
      <c r="C57" s="194">
        <v>54.0</v>
      </c>
      <c r="D57" s="156">
        <f t="shared" si="2"/>
        <v>308.4782306</v>
      </c>
      <c r="E57" s="194">
        <v>54.0</v>
      </c>
      <c r="F57" s="156">
        <f t="shared" si="3"/>
        <v>381.5391801</v>
      </c>
      <c r="G57" s="194">
        <v>54.0</v>
      </c>
      <c r="H57" s="156">
        <f t="shared" si="4"/>
        <v>291.3405511</v>
      </c>
      <c r="I57" s="194">
        <v>54.0</v>
      </c>
      <c r="J57" s="156">
        <f t="shared" si="5"/>
        <v>209.090653</v>
      </c>
      <c r="K57" s="194">
        <v>54.0</v>
      </c>
      <c r="L57" s="156">
        <f t="shared" si="6"/>
        <v>91.93170993</v>
      </c>
      <c r="M57" s="194">
        <v>54.0</v>
      </c>
      <c r="N57" s="156">
        <f t="shared" si="7"/>
        <v>113.5033999</v>
      </c>
      <c r="O57" s="194">
        <v>54.0</v>
      </c>
      <c r="P57" s="156">
        <f t="shared" si="8"/>
        <v>49.47802363</v>
      </c>
      <c r="Q57" s="194">
        <v>54.0</v>
      </c>
      <c r="R57" s="156">
        <f t="shared" si="9"/>
        <v>28.23823214</v>
      </c>
      <c r="S57" s="194">
        <v>54.0</v>
      </c>
      <c r="T57" s="156">
        <f t="shared" si="10"/>
        <v>9.032669349</v>
      </c>
      <c r="U57" s="194">
        <v>54.0</v>
      </c>
      <c r="V57" s="156">
        <f t="shared" si="11"/>
        <v>24.47313452</v>
      </c>
      <c r="W57" s="194">
        <v>54.0</v>
      </c>
      <c r="X57" s="156">
        <f t="shared" si="12"/>
        <v>7.828313436</v>
      </c>
      <c r="Y57" s="194">
        <v>54.0</v>
      </c>
      <c r="Z57" s="156">
        <f t="shared" si="13"/>
        <v>6.021779566</v>
      </c>
      <c r="AA57" s="194">
        <v>54.0</v>
      </c>
      <c r="AB57" s="156">
        <f t="shared" si="14"/>
        <v>1.878551063</v>
      </c>
      <c r="AC57" s="117"/>
      <c r="AD57" s="117"/>
    </row>
    <row r="58" ht="15.75" customHeight="1">
      <c r="A58" s="194">
        <v>55.0</v>
      </c>
      <c r="B58" s="156">
        <f t="shared" si="1"/>
        <v>397.9229214</v>
      </c>
      <c r="C58" s="194">
        <v>55.0</v>
      </c>
      <c r="D58" s="156">
        <f t="shared" si="2"/>
        <v>302.308666</v>
      </c>
      <c r="E58" s="194">
        <v>55.0</v>
      </c>
      <c r="F58" s="156">
        <f t="shared" si="3"/>
        <v>375.8160924</v>
      </c>
      <c r="G58" s="194">
        <v>55.0</v>
      </c>
      <c r="H58" s="156">
        <f t="shared" si="4"/>
        <v>285.5137401</v>
      </c>
      <c r="I58" s="194">
        <v>55.0</v>
      </c>
      <c r="J58" s="156">
        <f t="shared" si="5"/>
        <v>203.8633867</v>
      </c>
      <c r="K58" s="194">
        <v>55.0</v>
      </c>
      <c r="L58" s="156">
        <f t="shared" si="6"/>
        <v>88.25444154</v>
      </c>
      <c r="M58" s="194">
        <v>55.0</v>
      </c>
      <c r="N58" s="156">
        <f t="shared" si="7"/>
        <v>109.5307809</v>
      </c>
      <c r="O58" s="194">
        <v>55.0</v>
      </c>
      <c r="P58" s="156">
        <f t="shared" si="8"/>
        <v>47.00412245</v>
      </c>
      <c r="Q58" s="194">
        <v>55.0</v>
      </c>
      <c r="R58" s="156">
        <f t="shared" si="9"/>
        <v>26.54393821</v>
      </c>
      <c r="S58" s="194">
        <v>55.0</v>
      </c>
      <c r="T58" s="156">
        <f t="shared" si="10"/>
        <v>8.310055801</v>
      </c>
      <c r="U58" s="194">
        <v>55.0</v>
      </c>
      <c r="V58" s="156">
        <f t="shared" si="11"/>
        <v>23.00474645</v>
      </c>
      <c r="W58" s="194">
        <v>55.0</v>
      </c>
      <c r="X58" s="156">
        <f t="shared" si="12"/>
        <v>7.202048361</v>
      </c>
      <c r="Y58" s="194">
        <v>55.0</v>
      </c>
      <c r="Z58" s="156">
        <f t="shared" si="13"/>
        <v>5.540037201</v>
      </c>
      <c r="AA58" s="194">
        <v>55.0</v>
      </c>
      <c r="AB58" s="156">
        <f t="shared" si="14"/>
        <v>1.690695957</v>
      </c>
      <c r="AC58" s="117"/>
      <c r="AD58" s="117"/>
    </row>
    <row r="59" ht="15.75" customHeight="1">
      <c r="A59" s="194">
        <v>56.0</v>
      </c>
      <c r="B59" s="156">
        <f t="shared" si="1"/>
        <v>391.9540775</v>
      </c>
      <c r="C59" s="194">
        <v>56.0</v>
      </c>
      <c r="D59" s="156">
        <f t="shared" si="2"/>
        <v>296.2624927</v>
      </c>
      <c r="E59" s="194">
        <v>56.0</v>
      </c>
      <c r="F59" s="156">
        <f t="shared" si="3"/>
        <v>370.178851</v>
      </c>
      <c r="G59" s="194">
        <v>56.0</v>
      </c>
      <c r="H59" s="156">
        <f t="shared" si="4"/>
        <v>279.8034653</v>
      </c>
      <c r="I59" s="194">
        <v>56.0</v>
      </c>
      <c r="J59" s="156">
        <f t="shared" si="5"/>
        <v>198.766802</v>
      </c>
      <c r="K59" s="194">
        <v>56.0</v>
      </c>
      <c r="L59" s="156">
        <f t="shared" si="6"/>
        <v>84.72426388</v>
      </c>
      <c r="M59" s="194">
        <v>56.0</v>
      </c>
      <c r="N59" s="156">
        <f t="shared" si="7"/>
        <v>105.6972036</v>
      </c>
      <c r="O59" s="194">
        <v>56.0</v>
      </c>
      <c r="P59" s="156">
        <f t="shared" si="8"/>
        <v>44.65391633</v>
      </c>
      <c r="Q59" s="194">
        <v>56.0</v>
      </c>
      <c r="R59" s="156">
        <f t="shared" si="9"/>
        <v>24.95130192</v>
      </c>
      <c r="S59" s="194">
        <v>56.0</v>
      </c>
      <c r="T59" s="156">
        <f t="shared" si="10"/>
        <v>7.645251337</v>
      </c>
      <c r="U59" s="194">
        <v>56.0</v>
      </c>
      <c r="V59" s="156">
        <f t="shared" si="11"/>
        <v>21.62446166</v>
      </c>
      <c r="W59" s="194">
        <v>56.0</v>
      </c>
      <c r="X59" s="156">
        <f t="shared" si="12"/>
        <v>6.625884492</v>
      </c>
      <c r="Y59" s="194">
        <v>56.0</v>
      </c>
      <c r="Z59" s="156">
        <f t="shared" si="13"/>
        <v>5.096834225</v>
      </c>
      <c r="AA59" s="194">
        <v>56.0</v>
      </c>
      <c r="AB59" s="156">
        <f t="shared" si="14"/>
        <v>1.521626361</v>
      </c>
      <c r="AC59" s="117"/>
      <c r="AD59" s="117"/>
    </row>
    <row r="60" ht="15.75" customHeight="1">
      <c r="A60" s="194">
        <v>57.0</v>
      </c>
      <c r="B60" s="156">
        <f t="shared" si="1"/>
        <v>386.0747664</v>
      </c>
      <c r="C60" s="194">
        <v>57.0</v>
      </c>
      <c r="D60" s="156">
        <f t="shared" si="2"/>
        <v>290.3372428</v>
      </c>
      <c r="E60" s="194">
        <v>57.0</v>
      </c>
      <c r="F60" s="156">
        <f t="shared" si="3"/>
        <v>364.6261682</v>
      </c>
      <c r="G60" s="194">
        <v>57.0</v>
      </c>
      <c r="H60" s="156">
        <f t="shared" si="4"/>
        <v>274.207396</v>
      </c>
      <c r="I60" s="194">
        <v>57.0</v>
      </c>
      <c r="J60" s="156">
        <f t="shared" si="5"/>
        <v>193.797632</v>
      </c>
      <c r="K60" s="194">
        <v>57.0</v>
      </c>
      <c r="L60" s="156">
        <f t="shared" si="6"/>
        <v>81.33529332</v>
      </c>
      <c r="M60" s="194">
        <v>57.0</v>
      </c>
      <c r="N60" s="156">
        <f t="shared" si="7"/>
        <v>101.9978014</v>
      </c>
      <c r="O60" s="194">
        <v>57.0</v>
      </c>
      <c r="P60" s="156">
        <f t="shared" si="8"/>
        <v>42.42122051</v>
      </c>
      <c r="Q60" s="194">
        <v>57.0</v>
      </c>
      <c r="R60" s="156">
        <f t="shared" si="9"/>
        <v>23.45422381</v>
      </c>
      <c r="S60" s="194">
        <v>57.0</v>
      </c>
      <c r="T60" s="156">
        <f t="shared" si="10"/>
        <v>7.03363123</v>
      </c>
      <c r="U60" s="194">
        <v>57.0</v>
      </c>
      <c r="V60" s="156">
        <f t="shared" si="11"/>
        <v>20.32699396</v>
      </c>
      <c r="W60" s="194">
        <v>57.0</v>
      </c>
      <c r="X60" s="156">
        <f t="shared" si="12"/>
        <v>6.095813733</v>
      </c>
      <c r="Y60" s="194">
        <v>57.0</v>
      </c>
      <c r="Z60" s="156">
        <f t="shared" si="13"/>
        <v>4.689087487</v>
      </c>
      <c r="AA60" s="194">
        <v>57.0</v>
      </c>
      <c r="AB60" s="156">
        <f t="shared" si="14"/>
        <v>1.369463725</v>
      </c>
      <c r="AC60" s="117"/>
      <c r="AD60" s="117"/>
    </row>
    <row r="61" ht="15.75" customHeight="1">
      <c r="A61" s="194">
        <v>58.0</v>
      </c>
      <c r="B61" s="156">
        <f t="shared" si="1"/>
        <v>380.2836449</v>
      </c>
      <c r="C61" s="194">
        <v>58.0</v>
      </c>
      <c r="D61" s="156">
        <f t="shared" si="2"/>
        <v>284.5304979</v>
      </c>
      <c r="E61" s="194">
        <v>58.0</v>
      </c>
      <c r="F61" s="156">
        <f t="shared" si="3"/>
        <v>359.1567757</v>
      </c>
      <c r="G61" s="194">
        <v>58.0</v>
      </c>
      <c r="H61" s="156">
        <f t="shared" si="4"/>
        <v>268.7232481</v>
      </c>
      <c r="I61" s="194">
        <v>58.0</v>
      </c>
      <c r="J61" s="156">
        <f t="shared" si="5"/>
        <v>188.9526912</v>
      </c>
      <c r="K61" s="194">
        <v>58.0</v>
      </c>
      <c r="L61" s="156">
        <f t="shared" si="6"/>
        <v>78.08188159</v>
      </c>
      <c r="M61" s="194">
        <v>58.0</v>
      </c>
      <c r="N61" s="156">
        <f t="shared" si="7"/>
        <v>98.42787839</v>
      </c>
      <c r="O61" s="194">
        <v>58.0</v>
      </c>
      <c r="P61" s="156">
        <f t="shared" si="8"/>
        <v>40.30015949</v>
      </c>
      <c r="Q61" s="194">
        <v>58.0</v>
      </c>
      <c r="R61" s="156">
        <f t="shared" si="9"/>
        <v>22.04697038</v>
      </c>
      <c r="S61" s="194">
        <v>58.0</v>
      </c>
      <c r="T61" s="156">
        <f t="shared" si="10"/>
        <v>6.470940732</v>
      </c>
      <c r="U61" s="194">
        <v>58.0</v>
      </c>
      <c r="V61" s="156">
        <f t="shared" si="11"/>
        <v>19.10737433</v>
      </c>
      <c r="W61" s="194">
        <v>58.0</v>
      </c>
      <c r="X61" s="156">
        <f t="shared" si="12"/>
        <v>5.608148634</v>
      </c>
      <c r="Y61" s="194">
        <v>58.0</v>
      </c>
      <c r="Z61" s="156">
        <f t="shared" si="13"/>
        <v>4.313960488</v>
      </c>
      <c r="AA61" s="194">
        <v>58.0</v>
      </c>
      <c r="AB61" s="156">
        <f t="shared" si="14"/>
        <v>1.232517352</v>
      </c>
      <c r="AC61" s="117"/>
      <c r="AD61" s="117"/>
    </row>
    <row r="62" ht="15.75" customHeight="1">
      <c r="A62" s="194">
        <v>59.0</v>
      </c>
      <c r="B62" s="156">
        <f t="shared" si="1"/>
        <v>374.5793902</v>
      </c>
      <c r="C62" s="194">
        <v>59.0</v>
      </c>
      <c r="D62" s="156">
        <f t="shared" si="2"/>
        <v>278.839888</v>
      </c>
      <c r="E62" s="194">
        <v>59.0</v>
      </c>
      <c r="F62" s="156">
        <f t="shared" si="3"/>
        <v>353.7694241</v>
      </c>
      <c r="G62" s="194">
        <v>59.0</v>
      </c>
      <c r="H62" s="156">
        <f t="shared" si="4"/>
        <v>263.3487831</v>
      </c>
      <c r="I62" s="194">
        <v>59.0</v>
      </c>
      <c r="J62" s="156">
        <f t="shared" si="5"/>
        <v>184.2288739</v>
      </c>
      <c r="K62" s="194">
        <v>59.0</v>
      </c>
      <c r="L62" s="156">
        <f t="shared" si="6"/>
        <v>74.95860632</v>
      </c>
      <c r="M62" s="194">
        <v>59.0</v>
      </c>
      <c r="N62" s="156">
        <f t="shared" si="7"/>
        <v>94.98290264</v>
      </c>
      <c r="O62" s="194">
        <v>59.0</v>
      </c>
      <c r="P62" s="156">
        <f t="shared" si="8"/>
        <v>38.28515151</v>
      </c>
      <c r="Q62" s="194">
        <v>59.0</v>
      </c>
      <c r="R62" s="156">
        <f t="shared" si="9"/>
        <v>20.72415215</v>
      </c>
      <c r="S62" s="194">
        <v>59.0</v>
      </c>
      <c r="T62" s="156">
        <f t="shared" si="10"/>
        <v>5.953265473</v>
      </c>
      <c r="U62" s="194">
        <v>59.0</v>
      </c>
      <c r="V62" s="156">
        <f t="shared" si="11"/>
        <v>17.96093187</v>
      </c>
      <c r="W62" s="194">
        <v>59.0</v>
      </c>
      <c r="X62" s="156">
        <f t="shared" si="12"/>
        <v>5.159496744</v>
      </c>
      <c r="Y62" s="194">
        <v>59.0</v>
      </c>
      <c r="Z62" s="156">
        <f t="shared" si="13"/>
        <v>3.968843649</v>
      </c>
      <c r="AA62" s="194">
        <v>59.0</v>
      </c>
      <c r="AB62" s="156">
        <f t="shared" si="14"/>
        <v>1.109265617</v>
      </c>
      <c r="AC62" s="117"/>
      <c r="AD62" s="117"/>
    </row>
    <row r="63" ht="15.75" customHeight="1">
      <c r="A63" s="194">
        <v>60.0</v>
      </c>
      <c r="B63" s="156">
        <f t="shared" si="1"/>
        <v>368.9606993</v>
      </c>
      <c r="C63" s="194">
        <v>60.0</v>
      </c>
      <c r="D63" s="156">
        <f t="shared" si="2"/>
        <v>273.2630902</v>
      </c>
      <c r="E63" s="194">
        <v>60.0</v>
      </c>
      <c r="F63" s="156">
        <f t="shared" si="3"/>
        <v>348.4628827</v>
      </c>
      <c r="G63" s="194">
        <v>60.0</v>
      </c>
      <c r="H63" s="156">
        <f t="shared" si="4"/>
        <v>258.0818074</v>
      </c>
      <c r="I63" s="194">
        <v>60.0</v>
      </c>
      <c r="J63" s="156">
        <f t="shared" si="5"/>
        <v>179.6231521</v>
      </c>
      <c r="K63" s="194">
        <v>60.0</v>
      </c>
      <c r="L63" s="156">
        <f t="shared" si="6"/>
        <v>71.96026207</v>
      </c>
      <c r="M63" s="194">
        <v>60.0</v>
      </c>
      <c r="N63" s="156">
        <f t="shared" si="7"/>
        <v>91.65850105</v>
      </c>
      <c r="O63" s="194">
        <v>60.0</v>
      </c>
      <c r="P63" s="156">
        <f t="shared" si="8"/>
        <v>36.37089394</v>
      </c>
      <c r="Q63" s="194">
        <v>60.0</v>
      </c>
      <c r="R63" s="156">
        <f t="shared" si="9"/>
        <v>19.48070303</v>
      </c>
      <c r="S63" s="194">
        <v>60.0</v>
      </c>
      <c r="T63" s="156">
        <f t="shared" si="10"/>
        <v>5.477004236</v>
      </c>
      <c r="U63" s="194">
        <v>60.0</v>
      </c>
      <c r="V63" s="156">
        <f t="shared" si="11"/>
        <v>16.88327596</v>
      </c>
      <c r="W63" s="194">
        <v>60.0</v>
      </c>
      <c r="X63" s="156">
        <f t="shared" si="12"/>
        <v>4.746737004</v>
      </c>
      <c r="Y63" s="194">
        <v>60.0</v>
      </c>
      <c r="Z63" s="156">
        <f t="shared" si="13"/>
        <v>3.651336157</v>
      </c>
      <c r="AA63" s="194">
        <v>60.0</v>
      </c>
      <c r="AB63" s="156">
        <f t="shared" si="14"/>
        <v>0.9983390555</v>
      </c>
      <c r="AC63" s="117"/>
      <c r="AD63" s="117"/>
    </row>
    <row r="64" ht="15.75" customHeight="1">
      <c r="A64" s="194">
        <v>61.0</v>
      </c>
      <c r="B64" s="156">
        <f t="shared" si="1"/>
        <v>363.4262889</v>
      </c>
      <c r="C64" s="194">
        <v>61.0</v>
      </c>
      <c r="D64" s="156">
        <f t="shared" si="2"/>
        <v>267.7978284</v>
      </c>
      <c r="E64" s="194">
        <v>61.0</v>
      </c>
      <c r="F64" s="156">
        <f t="shared" si="3"/>
        <v>343.2359395</v>
      </c>
      <c r="G64" s="194">
        <v>61.0</v>
      </c>
      <c r="H64" s="156">
        <f t="shared" si="4"/>
        <v>252.9201713</v>
      </c>
      <c r="I64" s="194">
        <v>61.0</v>
      </c>
      <c r="J64" s="156">
        <f t="shared" si="5"/>
        <v>175.1325733</v>
      </c>
      <c r="K64" s="194">
        <v>61.0</v>
      </c>
      <c r="L64" s="156">
        <f t="shared" si="6"/>
        <v>69.08185159</v>
      </c>
      <c r="M64" s="194">
        <v>61.0</v>
      </c>
      <c r="N64" s="156">
        <f t="shared" si="7"/>
        <v>88.45045351</v>
      </c>
      <c r="O64" s="194">
        <v>61.0</v>
      </c>
      <c r="P64" s="156">
        <f t="shared" si="8"/>
        <v>34.55234924</v>
      </c>
      <c r="Q64" s="194">
        <v>61.0</v>
      </c>
      <c r="R64" s="156">
        <f t="shared" si="9"/>
        <v>18.31186084</v>
      </c>
      <c r="S64" s="194">
        <v>61.0</v>
      </c>
      <c r="T64" s="156">
        <f t="shared" si="10"/>
        <v>5.038843897</v>
      </c>
      <c r="U64" s="194">
        <v>61.0</v>
      </c>
      <c r="V64" s="156">
        <f t="shared" si="11"/>
        <v>15.8702794</v>
      </c>
      <c r="W64" s="194">
        <v>61.0</v>
      </c>
      <c r="X64" s="156">
        <f t="shared" si="12"/>
        <v>4.366998044</v>
      </c>
      <c r="Y64" s="194">
        <v>61.0</v>
      </c>
      <c r="Z64" s="156">
        <f t="shared" si="13"/>
        <v>3.359229264</v>
      </c>
      <c r="AA64" s="194">
        <v>61.0</v>
      </c>
      <c r="AB64" s="156">
        <f t="shared" si="14"/>
        <v>0.89850515</v>
      </c>
      <c r="AC64" s="117"/>
      <c r="AD64" s="117"/>
    </row>
    <row r="65" ht="15.75" customHeight="1">
      <c r="A65" s="194">
        <v>62.0</v>
      </c>
      <c r="B65" s="156">
        <f t="shared" si="1"/>
        <v>357.9748945</v>
      </c>
      <c r="C65" s="194">
        <v>62.0</v>
      </c>
      <c r="D65" s="156">
        <f t="shared" si="2"/>
        <v>262.4418719</v>
      </c>
      <c r="E65" s="194">
        <v>62.0</v>
      </c>
      <c r="F65" s="156">
        <f t="shared" si="3"/>
        <v>338.0874004</v>
      </c>
      <c r="G65" s="194">
        <v>62.0</v>
      </c>
      <c r="H65" s="156">
        <f t="shared" si="4"/>
        <v>247.8617679</v>
      </c>
      <c r="I65" s="194">
        <v>62.0</v>
      </c>
      <c r="J65" s="156">
        <f t="shared" si="5"/>
        <v>170.7542589</v>
      </c>
      <c r="K65" s="194">
        <v>62.0</v>
      </c>
      <c r="L65" s="156">
        <f t="shared" si="6"/>
        <v>66.31857752</v>
      </c>
      <c r="M65" s="194">
        <v>62.0</v>
      </c>
      <c r="N65" s="156">
        <f t="shared" si="7"/>
        <v>85.35468764</v>
      </c>
      <c r="O65" s="194">
        <v>62.0</v>
      </c>
      <c r="P65" s="156">
        <f t="shared" si="8"/>
        <v>32.82473178</v>
      </c>
      <c r="Q65" s="194">
        <v>62.0</v>
      </c>
      <c r="R65" s="156">
        <f t="shared" si="9"/>
        <v>17.21314919</v>
      </c>
      <c r="S65" s="194">
        <v>62.0</v>
      </c>
      <c r="T65" s="156">
        <f t="shared" si="10"/>
        <v>4.635736385</v>
      </c>
      <c r="U65" s="194">
        <v>62.0</v>
      </c>
      <c r="V65" s="156">
        <f t="shared" si="11"/>
        <v>14.91806263</v>
      </c>
      <c r="W65" s="194">
        <v>62.0</v>
      </c>
      <c r="X65" s="156">
        <f t="shared" si="12"/>
        <v>4.0176382</v>
      </c>
      <c r="Y65" s="194">
        <v>62.0</v>
      </c>
      <c r="Z65" s="156">
        <f t="shared" si="13"/>
        <v>3.090490923</v>
      </c>
      <c r="AA65" s="194">
        <v>62.0</v>
      </c>
      <c r="AB65" s="156">
        <f t="shared" si="14"/>
        <v>0.808654635</v>
      </c>
      <c r="AC65" s="117"/>
      <c r="AD65" s="117"/>
    </row>
    <row r="66" ht="15.75" customHeight="1">
      <c r="A66" s="194">
        <v>63.0</v>
      </c>
      <c r="B66" s="156">
        <f t="shared" si="1"/>
        <v>352.6052711</v>
      </c>
      <c r="C66" s="194">
        <v>63.0</v>
      </c>
      <c r="D66" s="156">
        <f t="shared" si="2"/>
        <v>257.1930344</v>
      </c>
      <c r="E66" s="194">
        <v>63.0</v>
      </c>
      <c r="F66" s="156">
        <f t="shared" si="3"/>
        <v>333.0160894</v>
      </c>
      <c r="G66" s="194">
        <v>63.0</v>
      </c>
      <c r="H66" s="156">
        <f t="shared" si="4"/>
        <v>242.9045325</v>
      </c>
      <c r="I66" s="194">
        <v>63.0</v>
      </c>
      <c r="J66" s="156">
        <f t="shared" si="5"/>
        <v>166.4854025</v>
      </c>
      <c r="K66" s="194">
        <v>63.0</v>
      </c>
      <c r="L66" s="156">
        <f t="shared" si="6"/>
        <v>63.66583442</v>
      </c>
      <c r="M66" s="194">
        <v>63.0</v>
      </c>
      <c r="N66" s="156">
        <f t="shared" si="7"/>
        <v>82.36727357</v>
      </c>
      <c r="O66" s="194">
        <v>63.0</v>
      </c>
      <c r="P66" s="156">
        <f t="shared" si="8"/>
        <v>31.18349519</v>
      </c>
      <c r="Q66" s="194">
        <v>63.0</v>
      </c>
      <c r="R66" s="156">
        <f t="shared" si="9"/>
        <v>16.18036024</v>
      </c>
      <c r="S66" s="194">
        <v>63.0</v>
      </c>
      <c r="T66" s="156">
        <f t="shared" si="10"/>
        <v>4.264877474</v>
      </c>
      <c r="U66" s="194">
        <v>63.0</v>
      </c>
      <c r="V66" s="156">
        <f t="shared" si="11"/>
        <v>14.02297888</v>
      </c>
      <c r="W66" s="194">
        <v>63.0</v>
      </c>
      <c r="X66" s="156">
        <f t="shared" si="12"/>
        <v>3.696227144</v>
      </c>
      <c r="Y66" s="194">
        <v>63.0</v>
      </c>
      <c r="Z66" s="156">
        <f t="shared" si="13"/>
        <v>2.843251649</v>
      </c>
      <c r="AA66" s="194">
        <v>63.0</v>
      </c>
      <c r="AB66" s="156">
        <f t="shared" si="14"/>
        <v>0.7277891715</v>
      </c>
      <c r="AC66" s="117"/>
      <c r="AD66" s="117"/>
    </row>
    <row r="67" ht="15.75" customHeight="1">
      <c r="A67" s="194">
        <v>64.0</v>
      </c>
      <c r="B67" s="156">
        <f t="shared" si="1"/>
        <v>347.316192</v>
      </c>
      <c r="C67" s="194">
        <v>64.0</v>
      </c>
      <c r="D67" s="156">
        <f t="shared" si="2"/>
        <v>252.0491737</v>
      </c>
      <c r="E67" s="194">
        <v>64.0</v>
      </c>
      <c r="F67" s="156">
        <f t="shared" si="3"/>
        <v>328.020848</v>
      </c>
      <c r="G67" s="194">
        <v>64.0</v>
      </c>
      <c r="H67" s="156">
        <f t="shared" si="4"/>
        <v>238.0464419</v>
      </c>
      <c r="I67" s="194">
        <v>64.0</v>
      </c>
      <c r="J67" s="156">
        <f t="shared" si="5"/>
        <v>162.3232674</v>
      </c>
      <c r="K67" s="194">
        <v>64.0</v>
      </c>
      <c r="L67" s="156">
        <f t="shared" si="6"/>
        <v>61.11920105</v>
      </c>
      <c r="M67" s="194">
        <v>64.0</v>
      </c>
      <c r="N67" s="156">
        <f t="shared" si="7"/>
        <v>79.484419</v>
      </c>
      <c r="O67" s="194">
        <v>64.0</v>
      </c>
      <c r="P67" s="156">
        <f t="shared" si="8"/>
        <v>29.62432043</v>
      </c>
      <c r="Q67" s="194">
        <v>64.0</v>
      </c>
      <c r="R67" s="156">
        <f t="shared" si="9"/>
        <v>15.20953863</v>
      </c>
      <c r="S67" s="194">
        <v>64.0</v>
      </c>
      <c r="T67" s="156">
        <f t="shared" si="10"/>
        <v>3.923687276</v>
      </c>
      <c r="U67" s="194">
        <v>64.0</v>
      </c>
      <c r="V67" s="156">
        <f t="shared" si="11"/>
        <v>13.18160014</v>
      </c>
      <c r="W67" s="194">
        <v>64.0</v>
      </c>
      <c r="X67" s="156">
        <f t="shared" si="12"/>
        <v>3.400528973</v>
      </c>
      <c r="Y67" s="194">
        <v>64.0</v>
      </c>
      <c r="Z67" s="156">
        <f t="shared" si="13"/>
        <v>2.615791517</v>
      </c>
      <c r="AA67" s="194">
        <v>64.0</v>
      </c>
      <c r="AB67" s="156">
        <f t="shared" si="14"/>
        <v>0.6550102543</v>
      </c>
      <c r="AC67" s="117"/>
      <c r="AD67" s="117"/>
    </row>
    <row r="68" ht="15.75" customHeight="1">
      <c r="A68" s="194">
        <v>65.0</v>
      </c>
      <c r="B68" s="156">
        <f t="shared" si="1"/>
        <v>342.1064492</v>
      </c>
      <c r="C68" s="194">
        <v>65.0</v>
      </c>
      <c r="D68" s="156">
        <f t="shared" si="2"/>
        <v>247.0081903</v>
      </c>
      <c r="E68" s="194">
        <v>65.0</v>
      </c>
      <c r="F68" s="156">
        <f t="shared" si="3"/>
        <v>323.1005353</v>
      </c>
      <c r="G68" s="194">
        <v>65.0</v>
      </c>
      <c r="H68" s="156">
        <f t="shared" si="4"/>
        <v>233.285513</v>
      </c>
      <c r="I68" s="194">
        <v>65.0</v>
      </c>
      <c r="J68" s="156">
        <f t="shared" si="5"/>
        <v>158.2651857</v>
      </c>
      <c r="K68" s="194">
        <v>65.0</v>
      </c>
      <c r="L68" s="156">
        <f t="shared" si="6"/>
        <v>58.674433</v>
      </c>
      <c r="M68" s="194">
        <v>65.0</v>
      </c>
      <c r="N68" s="156">
        <f t="shared" si="7"/>
        <v>76.70246433</v>
      </c>
      <c r="O68" s="194">
        <v>65.0</v>
      </c>
      <c r="P68" s="156">
        <f t="shared" si="8"/>
        <v>28.14310441</v>
      </c>
      <c r="Q68" s="194">
        <v>65.0</v>
      </c>
      <c r="R68" s="156">
        <f t="shared" si="9"/>
        <v>14.29696631</v>
      </c>
      <c r="S68" s="194">
        <v>65.0</v>
      </c>
      <c r="T68" s="156">
        <f t="shared" si="10"/>
        <v>3.609792294</v>
      </c>
      <c r="U68" s="194">
        <v>65.0</v>
      </c>
      <c r="V68" s="156">
        <f t="shared" si="11"/>
        <v>12.39070413</v>
      </c>
      <c r="W68" s="194">
        <v>65.0</v>
      </c>
      <c r="X68" s="156">
        <f t="shared" si="12"/>
        <v>3.128486655</v>
      </c>
      <c r="Y68" s="194">
        <v>65.0</v>
      </c>
      <c r="Z68" s="156">
        <f t="shared" si="13"/>
        <v>2.406528196</v>
      </c>
      <c r="AA68" s="194">
        <v>65.0</v>
      </c>
      <c r="AB68" s="156">
        <f t="shared" si="14"/>
        <v>0.5895092289</v>
      </c>
      <c r="AC68" s="117"/>
      <c r="AD68" s="117"/>
    </row>
    <row r="69" ht="15.75" customHeight="1">
      <c r="A69" s="194">
        <v>66.0</v>
      </c>
      <c r="B69" s="156">
        <f t="shared" si="1"/>
        <v>336.9748524</v>
      </c>
      <c r="C69" s="194">
        <v>66.0</v>
      </c>
      <c r="D69" s="156">
        <f t="shared" si="2"/>
        <v>242.0680264</v>
      </c>
      <c r="E69" s="194">
        <v>66.0</v>
      </c>
      <c r="F69" s="156">
        <f t="shared" si="3"/>
        <v>318.2540273</v>
      </c>
      <c r="G69" s="194">
        <v>66.0</v>
      </c>
      <c r="H69" s="156">
        <f t="shared" si="4"/>
        <v>228.6198028</v>
      </c>
      <c r="I69" s="194">
        <v>66.0</v>
      </c>
      <c r="J69" s="156">
        <f t="shared" si="5"/>
        <v>154.3085561</v>
      </c>
      <c r="K69" s="194">
        <v>66.0</v>
      </c>
      <c r="L69" s="156">
        <f t="shared" si="6"/>
        <v>56.32745568</v>
      </c>
      <c r="M69" s="194">
        <v>66.0</v>
      </c>
      <c r="N69" s="156">
        <f t="shared" si="7"/>
        <v>74.01787808</v>
      </c>
      <c r="O69" s="194">
        <v>66.0</v>
      </c>
      <c r="P69" s="156">
        <f t="shared" si="8"/>
        <v>26.73594919</v>
      </c>
      <c r="Q69" s="194">
        <v>66.0</v>
      </c>
      <c r="R69" s="156">
        <f t="shared" si="9"/>
        <v>13.43914833</v>
      </c>
      <c r="S69" s="194">
        <v>66.0</v>
      </c>
      <c r="T69" s="156">
        <f t="shared" si="10"/>
        <v>3.321008911</v>
      </c>
      <c r="U69" s="194">
        <v>66.0</v>
      </c>
      <c r="V69" s="156">
        <f t="shared" si="11"/>
        <v>11.64726189</v>
      </c>
      <c r="W69" s="194">
        <v>66.0</v>
      </c>
      <c r="X69" s="156">
        <f t="shared" si="12"/>
        <v>2.878207723</v>
      </c>
      <c r="Y69" s="194">
        <v>66.0</v>
      </c>
      <c r="Z69" s="156">
        <f t="shared" si="13"/>
        <v>2.21400594</v>
      </c>
      <c r="AA69" s="194">
        <v>66.0</v>
      </c>
      <c r="AB69" s="156">
        <f t="shared" si="14"/>
        <v>0.530558306</v>
      </c>
      <c r="AC69" s="117"/>
      <c r="AD69" s="117"/>
    </row>
    <row r="70" ht="15.75" customHeight="1">
      <c r="A70" s="194">
        <v>67.0</v>
      </c>
      <c r="B70" s="156">
        <f t="shared" si="1"/>
        <v>331.9202296</v>
      </c>
      <c r="C70" s="194">
        <v>67.0</v>
      </c>
      <c r="D70" s="156">
        <f t="shared" si="2"/>
        <v>237.2266659</v>
      </c>
      <c r="E70" s="194">
        <v>67.0</v>
      </c>
      <c r="F70" s="156">
        <f t="shared" si="3"/>
        <v>313.4802169</v>
      </c>
      <c r="G70" s="194">
        <v>67.0</v>
      </c>
      <c r="H70" s="156">
        <f t="shared" si="4"/>
        <v>224.0474067</v>
      </c>
      <c r="I70" s="194">
        <v>67.0</v>
      </c>
      <c r="J70" s="156">
        <f t="shared" si="5"/>
        <v>150.4508422</v>
      </c>
      <c r="K70" s="194">
        <v>67.0</v>
      </c>
      <c r="L70" s="156">
        <f t="shared" si="6"/>
        <v>54.07435746</v>
      </c>
      <c r="M70" s="194">
        <v>67.0</v>
      </c>
      <c r="N70" s="156">
        <f t="shared" si="7"/>
        <v>71.42725235</v>
      </c>
      <c r="O70" s="194">
        <v>67.0</v>
      </c>
      <c r="P70" s="156">
        <f t="shared" si="8"/>
        <v>25.39915173</v>
      </c>
      <c r="Q70" s="194">
        <v>67.0</v>
      </c>
      <c r="R70" s="156">
        <f t="shared" si="9"/>
        <v>12.63279943</v>
      </c>
      <c r="S70" s="194">
        <v>67.0</v>
      </c>
      <c r="T70" s="156">
        <f t="shared" si="10"/>
        <v>3.055328198</v>
      </c>
      <c r="U70" s="194">
        <v>67.0</v>
      </c>
      <c r="V70" s="156">
        <f t="shared" si="11"/>
        <v>10.94842617</v>
      </c>
      <c r="W70" s="194">
        <v>67.0</v>
      </c>
      <c r="X70" s="156">
        <f t="shared" si="12"/>
        <v>2.647951105</v>
      </c>
      <c r="Y70" s="194">
        <v>67.0</v>
      </c>
      <c r="Z70" s="156">
        <f t="shared" si="13"/>
        <v>2.036885465</v>
      </c>
      <c r="AA70" s="194">
        <v>67.0</v>
      </c>
      <c r="AB70" s="156">
        <f t="shared" si="14"/>
        <v>0.4775024754</v>
      </c>
      <c r="AC70" s="117"/>
      <c r="AD70" s="117"/>
    </row>
    <row r="71" ht="15.75" customHeight="1">
      <c r="A71" s="194">
        <v>68.0</v>
      </c>
      <c r="B71" s="156">
        <f t="shared" si="1"/>
        <v>326.9414262</v>
      </c>
      <c r="C71" s="194">
        <v>68.0</v>
      </c>
      <c r="D71" s="156">
        <f t="shared" si="2"/>
        <v>232.4821326</v>
      </c>
      <c r="E71" s="194">
        <v>68.0</v>
      </c>
      <c r="F71" s="156">
        <f t="shared" si="3"/>
        <v>308.7780136</v>
      </c>
      <c r="G71" s="194">
        <v>68.0</v>
      </c>
      <c r="H71" s="156">
        <f t="shared" si="4"/>
        <v>219.5664586</v>
      </c>
      <c r="I71" s="194">
        <v>68.0</v>
      </c>
      <c r="J71" s="156">
        <f t="shared" si="5"/>
        <v>146.6895711</v>
      </c>
      <c r="K71" s="194">
        <v>68.0</v>
      </c>
      <c r="L71" s="156">
        <f t="shared" si="6"/>
        <v>51.91138316</v>
      </c>
      <c r="M71" s="194">
        <v>68.0</v>
      </c>
      <c r="N71" s="156">
        <f t="shared" si="7"/>
        <v>68.92729852</v>
      </c>
      <c r="O71" s="194">
        <v>68.0</v>
      </c>
      <c r="P71" s="156">
        <f t="shared" si="8"/>
        <v>24.12919414</v>
      </c>
      <c r="Q71" s="194">
        <v>68.0</v>
      </c>
      <c r="R71" s="156">
        <f t="shared" si="9"/>
        <v>11.87483147</v>
      </c>
      <c r="S71" s="194">
        <v>68.0</v>
      </c>
      <c r="T71" s="156">
        <f t="shared" si="10"/>
        <v>2.810901942</v>
      </c>
      <c r="U71" s="194">
        <v>68.0</v>
      </c>
      <c r="V71" s="156">
        <f t="shared" si="11"/>
        <v>10.2915206</v>
      </c>
      <c r="W71" s="194">
        <v>68.0</v>
      </c>
      <c r="X71" s="156">
        <f t="shared" si="12"/>
        <v>2.436115016</v>
      </c>
      <c r="Y71" s="194">
        <v>68.0</v>
      </c>
      <c r="Z71" s="156">
        <f t="shared" si="13"/>
        <v>1.873934628</v>
      </c>
      <c r="AA71" s="194">
        <v>68.0</v>
      </c>
      <c r="AB71" s="156">
        <f t="shared" si="14"/>
        <v>0.4297522279</v>
      </c>
      <c r="AC71" s="117"/>
      <c r="AD71" s="117"/>
    </row>
    <row r="72" ht="15.75" customHeight="1">
      <c r="A72" s="194">
        <v>69.0</v>
      </c>
      <c r="B72" s="156">
        <f t="shared" si="1"/>
        <v>322.0373048</v>
      </c>
      <c r="C72" s="194">
        <v>69.0</v>
      </c>
      <c r="D72" s="156">
        <f t="shared" si="2"/>
        <v>227.8324899</v>
      </c>
      <c r="E72" s="194">
        <v>69.0</v>
      </c>
      <c r="F72" s="156">
        <f t="shared" si="3"/>
        <v>304.1463434</v>
      </c>
      <c r="G72" s="194">
        <v>69.0</v>
      </c>
      <c r="H72" s="156">
        <f t="shared" si="4"/>
        <v>215.1751294</v>
      </c>
      <c r="I72" s="194">
        <v>69.0</v>
      </c>
      <c r="J72" s="156">
        <f t="shared" si="5"/>
        <v>143.0223318</v>
      </c>
      <c r="K72" s="194">
        <v>69.0</v>
      </c>
      <c r="L72" s="156">
        <f t="shared" si="6"/>
        <v>49.83492783</v>
      </c>
      <c r="M72" s="194">
        <v>69.0</v>
      </c>
      <c r="N72" s="156">
        <f t="shared" si="7"/>
        <v>66.51484307</v>
      </c>
      <c r="O72" s="194">
        <v>69.0</v>
      </c>
      <c r="P72" s="156">
        <f t="shared" si="8"/>
        <v>22.92273443</v>
      </c>
      <c r="Q72" s="194">
        <v>69.0</v>
      </c>
      <c r="R72" s="156">
        <f t="shared" si="9"/>
        <v>11.16234158</v>
      </c>
      <c r="S72" s="194">
        <v>69.0</v>
      </c>
      <c r="T72" s="156">
        <f t="shared" si="10"/>
        <v>2.586029787</v>
      </c>
      <c r="U72" s="194">
        <v>69.0</v>
      </c>
      <c r="V72" s="156">
        <f t="shared" si="11"/>
        <v>9.674029367</v>
      </c>
      <c r="W72" s="194">
        <v>69.0</v>
      </c>
      <c r="X72" s="156">
        <f t="shared" si="12"/>
        <v>2.241225815</v>
      </c>
      <c r="Y72" s="194">
        <v>69.0</v>
      </c>
      <c r="Z72" s="156">
        <f t="shared" si="13"/>
        <v>1.724019858</v>
      </c>
      <c r="AA72" s="194">
        <v>69.0</v>
      </c>
      <c r="AB72" s="156">
        <f t="shared" si="14"/>
        <v>0.3867770051</v>
      </c>
      <c r="AC72" s="117"/>
      <c r="AD72" s="117"/>
    </row>
    <row r="73" ht="15.75" customHeight="1">
      <c r="A73" s="194">
        <v>70.0</v>
      </c>
      <c r="B73" s="156">
        <f t="shared" si="1"/>
        <v>317.2067452</v>
      </c>
      <c r="C73" s="194">
        <v>70.0</v>
      </c>
      <c r="D73" s="156">
        <f t="shared" si="2"/>
        <v>223.2758402</v>
      </c>
      <c r="E73" s="194">
        <v>70.0</v>
      </c>
      <c r="F73" s="156">
        <f t="shared" si="3"/>
        <v>299.5841483</v>
      </c>
      <c r="G73" s="194">
        <v>70.0</v>
      </c>
      <c r="H73" s="156">
        <f t="shared" si="4"/>
        <v>210.8716268</v>
      </c>
      <c r="I73" s="194">
        <v>70.0</v>
      </c>
      <c r="J73" s="156">
        <f t="shared" si="5"/>
        <v>139.4467735</v>
      </c>
      <c r="K73" s="194">
        <v>70.0</v>
      </c>
      <c r="L73" s="156">
        <f t="shared" si="6"/>
        <v>47.84153072</v>
      </c>
      <c r="M73" s="194">
        <v>70.0</v>
      </c>
      <c r="N73" s="156">
        <f t="shared" si="7"/>
        <v>64.18682356</v>
      </c>
      <c r="O73" s="194">
        <v>70.0</v>
      </c>
      <c r="P73" s="156">
        <f t="shared" si="8"/>
        <v>21.77659771</v>
      </c>
      <c r="Q73" s="194">
        <v>70.0</v>
      </c>
      <c r="R73" s="156">
        <f t="shared" si="9"/>
        <v>10.49260108</v>
      </c>
      <c r="S73" s="194">
        <v>70.0</v>
      </c>
      <c r="T73" s="156">
        <f t="shared" si="10"/>
        <v>2.379147404</v>
      </c>
      <c r="U73" s="194">
        <v>70.0</v>
      </c>
      <c r="V73" s="156">
        <f t="shared" si="11"/>
        <v>9.093587605</v>
      </c>
      <c r="W73" s="194">
        <v>70.0</v>
      </c>
      <c r="X73" s="156">
        <f t="shared" si="12"/>
        <v>2.06192775</v>
      </c>
      <c r="Y73" s="194">
        <v>70.0</v>
      </c>
      <c r="Z73" s="156">
        <f t="shared" si="13"/>
        <v>1.586098269</v>
      </c>
      <c r="AA73" s="194">
        <v>70.0</v>
      </c>
      <c r="AB73" s="156">
        <f t="shared" si="14"/>
        <v>0.3480993046</v>
      </c>
      <c r="AC73" s="117"/>
      <c r="AD73" s="117"/>
    </row>
    <row r="74" ht="15.75" customHeight="1">
      <c r="A74" s="194">
        <v>71.0</v>
      </c>
      <c r="B74" s="156">
        <f t="shared" si="1"/>
        <v>312.448644</v>
      </c>
      <c r="C74" s="194">
        <v>71.0</v>
      </c>
      <c r="D74" s="156">
        <f t="shared" si="2"/>
        <v>218.8103233</v>
      </c>
      <c r="E74" s="194">
        <v>71.0</v>
      </c>
      <c r="F74" s="156">
        <f t="shared" si="3"/>
        <v>295.090386</v>
      </c>
      <c r="G74" s="194">
        <v>71.0</v>
      </c>
      <c r="H74" s="156">
        <f t="shared" si="4"/>
        <v>206.6541943</v>
      </c>
      <c r="I74" s="194">
        <v>71.0</v>
      </c>
      <c r="J74" s="156">
        <f t="shared" si="5"/>
        <v>135.9606042</v>
      </c>
      <c r="K74" s="194">
        <v>71.0</v>
      </c>
      <c r="L74" s="156">
        <f t="shared" si="6"/>
        <v>45.92786949</v>
      </c>
      <c r="M74" s="194">
        <v>71.0</v>
      </c>
      <c r="N74" s="156">
        <f t="shared" si="7"/>
        <v>61.94028474</v>
      </c>
      <c r="O74" s="194">
        <v>71.0</v>
      </c>
      <c r="P74" s="156">
        <f t="shared" si="8"/>
        <v>20.68776783</v>
      </c>
      <c r="Q74" s="194">
        <v>71.0</v>
      </c>
      <c r="R74" s="156">
        <f t="shared" si="9"/>
        <v>9.863045018</v>
      </c>
      <c r="S74" s="194">
        <v>71.0</v>
      </c>
      <c r="T74" s="156">
        <f t="shared" si="10"/>
        <v>2.188815611</v>
      </c>
      <c r="U74" s="194">
        <v>71.0</v>
      </c>
      <c r="V74" s="156">
        <f t="shared" si="11"/>
        <v>8.547972349</v>
      </c>
      <c r="W74" s="194">
        <v>71.0</v>
      </c>
      <c r="X74" s="156">
        <f t="shared" si="12"/>
        <v>1.89697353</v>
      </c>
      <c r="Y74" s="194">
        <v>71.0</v>
      </c>
      <c r="Z74" s="156">
        <f t="shared" si="13"/>
        <v>1.459210408</v>
      </c>
      <c r="AA74" s="194">
        <v>71.0</v>
      </c>
      <c r="AB74" s="156">
        <f t="shared" si="14"/>
        <v>0.3132893741</v>
      </c>
      <c r="AC74" s="117"/>
      <c r="AD74" s="117"/>
    </row>
    <row r="75" ht="15.75" customHeight="1">
      <c r="A75" s="194">
        <v>72.0</v>
      </c>
      <c r="B75" s="156">
        <f t="shared" si="1"/>
        <v>307.7619144</v>
      </c>
      <c r="C75" s="194">
        <v>72.0</v>
      </c>
      <c r="D75" s="156">
        <f t="shared" si="2"/>
        <v>214.4341169</v>
      </c>
      <c r="E75" s="194">
        <v>72.0</v>
      </c>
      <c r="F75" s="156">
        <f t="shared" si="3"/>
        <v>290.6640303</v>
      </c>
      <c r="G75" s="194">
        <v>72.0</v>
      </c>
      <c r="H75" s="156">
        <f t="shared" si="4"/>
        <v>202.5211104</v>
      </c>
      <c r="I75" s="194">
        <v>72.0</v>
      </c>
      <c r="J75" s="156">
        <f t="shared" si="5"/>
        <v>132.5615891</v>
      </c>
      <c r="K75" s="194">
        <v>72.0</v>
      </c>
      <c r="L75" s="156">
        <f t="shared" si="6"/>
        <v>44.09075471</v>
      </c>
      <c r="M75" s="194">
        <v>72.0</v>
      </c>
      <c r="N75" s="156">
        <f t="shared" si="7"/>
        <v>59.77237477</v>
      </c>
      <c r="O75" s="194">
        <v>72.0</v>
      </c>
      <c r="P75" s="156">
        <f t="shared" si="8"/>
        <v>19.65337944</v>
      </c>
      <c r="Q75" s="194">
        <v>72.0</v>
      </c>
      <c r="R75" s="156">
        <f t="shared" si="9"/>
        <v>9.271262317</v>
      </c>
      <c r="S75" s="194">
        <v>72.0</v>
      </c>
      <c r="T75" s="156">
        <f t="shared" si="10"/>
        <v>2.013710362</v>
      </c>
      <c r="U75" s="194">
        <v>72.0</v>
      </c>
      <c r="V75" s="156">
        <f t="shared" si="11"/>
        <v>8.035094008</v>
      </c>
      <c r="W75" s="194">
        <v>72.0</v>
      </c>
      <c r="X75" s="156">
        <f t="shared" si="12"/>
        <v>1.745215647</v>
      </c>
      <c r="Y75" s="194">
        <v>72.0</v>
      </c>
      <c r="Z75" s="156">
        <f t="shared" si="13"/>
        <v>1.342473575</v>
      </c>
      <c r="AA75" s="194">
        <v>72.0</v>
      </c>
      <c r="AB75" s="156">
        <f t="shared" si="14"/>
        <v>0.2819604367</v>
      </c>
      <c r="AC75" s="117"/>
      <c r="AD75" s="117"/>
    </row>
    <row r="76" ht="15.75" customHeight="1">
      <c r="A76" s="194">
        <v>73.0</v>
      </c>
      <c r="B76" s="156">
        <f t="shared" si="1"/>
        <v>303.1454857</v>
      </c>
      <c r="C76" s="194">
        <v>73.0</v>
      </c>
      <c r="D76" s="156">
        <f t="shared" si="2"/>
        <v>210.1454345</v>
      </c>
      <c r="E76" s="194">
        <v>73.0</v>
      </c>
      <c r="F76" s="156">
        <f t="shared" si="3"/>
        <v>286.3040698</v>
      </c>
      <c r="G76" s="194">
        <v>73.0</v>
      </c>
      <c r="H76" s="156">
        <f t="shared" si="4"/>
        <v>198.4706882</v>
      </c>
      <c r="I76" s="194">
        <v>73.0</v>
      </c>
      <c r="J76" s="156">
        <f t="shared" si="5"/>
        <v>129.2475494</v>
      </c>
      <c r="K76" s="194">
        <v>73.0</v>
      </c>
      <c r="L76" s="156">
        <f t="shared" si="6"/>
        <v>42.32712452</v>
      </c>
      <c r="M76" s="194">
        <v>73.0</v>
      </c>
      <c r="N76" s="156">
        <f t="shared" si="7"/>
        <v>57.68034165</v>
      </c>
      <c r="O76" s="194">
        <v>73.0</v>
      </c>
      <c r="P76" s="156">
        <f t="shared" si="8"/>
        <v>18.67071046</v>
      </c>
      <c r="Q76" s="194">
        <v>73.0</v>
      </c>
      <c r="R76" s="156">
        <f t="shared" si="9"/>
        <v>8.714986578</v>
      </c>
      <c r="S76" s="194">
        <v>73.0</v>
      </c>
      <c r="T76" s="156">
        <f t="shared" si="10"/>
        <v>1.852613533</v>
      </c>
      <c r="U76" s="194">
        <v>73.0</v>
      </c>
      <c r="V76" s="156">
        <f t="shared" si="11"/>
        <v>7.552988367</v>
      </c>
      <c r="W76" s="194">
        <v>73.0</v>
      </c>
      <c r="X76" s="156">
        <f t="shared" si="12"/>
        <v>1.605598396</v>
      </c>
      <c r="Y76" s="194">
        <v>73.0</v>
      </c>
      <c r="Z76" s="156">
        <f t="shared" si="13"/>
        <v>1.235075689</v>
      </c>
      <c r="AA76" s="194">
        <v>73.0</v>
      </c>
      <c r="AB76" s="156">
        <f t="shared" si="14"/>
        <v>0.253764393</v>
      </c>
      <c r="AC76" s="117"/>
      <c r="AD76" s="117"/>
    </row>
    <row r="77" ht="15.75" customHeight="1">
      <c r="A77" s="194">
        <v>74.0</v>
      </c>
      <c r="B77" s="156">
        <f t="shared" si="1"/>
        <v>298.5983034</v>
      </c>
      <c r="C77" s="194">
        <v>74.0</v>
      </c>
      <c r="D77" s="156">
        <f t="shared" si="2"/>
        <v>205.9425259</v>
      </c>
      <c r="E77" s="194">
        <v>74.0</v>
      </c>
      <c r="F77" s="156">
        <f t="shared" si="3"/>
        <v>282.0095088</v>
      </c>
      <c r="G77" s="194">
        <v>74.0</v>
      </c>
      <c r="H77" s="156">
        <f t="shared" si="4"/>
        <v>194.5012744</v>
      </c>
      <c r="I77" s="194">
        <v>74.0</v>
      </c>
      <c r="J77" s="156">
        <f t="shared" si="5"/>
        <v>126.0163606</v>
      </c>
      <c r="K77" s="194">
        <v>74.0</v>
      </c>
      <c r="L77" s="156">
        <f t="shared" si="6"/>
        <v>40.63403954</v>
      </c>
      <c r="M77" s="194">
        <v>74.0</v>
      </c>
      <c r="N77" s="156">
        <f t="shared" si="7"/>
        <v>55.6615297</v>
      </c>
      <c r="O77" s="194">
        <v>74.0</v>
      </c>
      <c r="P77" s="156">
        <f t="shared" si="8"/>
        <v>17.73717494</v>
      </c>
      <c r="Q77" s="194">
        <v>74.0</v>
      </c>
      <c r="R77" s="156">
        <f t="shared" si="9"/>
        <v>8.192087383</v>
      </c>
      <c r="S77" s="194">
        <v>74.0</v>
      </c>
      <c r="T77" s="156">
        <f t="shared" si="10"/>
        <v>1.704404451</v>
      </c>
      <c r="U77" s="194">
        <v>74.0</v>
      </c>
      <c r="V77" s="156">
        <f t="shared" si="11"/>
        <v>7.099809065</v>
      </c>
      <c r="W77" s="194">
        <v>74.0</v>
      </c>
      <c r="X77" s="156">
        <f t="shared" si="12"/>
        <v>1.477150524</v>
      </c>
      <c r="Y77" s="194">
        <v>74.0</v>
      </c>
      <c r="Z77" s="156">
        <f t="shared" si="13"/>
        <v>1.136269634</v>
      </c>
      <c r="AA77" s="194">
        <v>74.0</v>
      </c>
      <c r="AB77" s="156">
        <f t="shared" si="14"/>
        <v>0.2283879537</v>
      </c>
      <c r="AC77" s="117"/>
      <c r="AD77" s="117"/>
    </row>
    <row r="78" ht="15.75" customHeight="1">
      <c r="A78" s="194">
        <v>75.0</v>
      </c>
      <c r="B78" s="156">
        <f t="shared" si="1"/>
        <v>294.1193288</v>
      </c>
      <c r="C78" s="194">
        <v>75.0</v>
      </c>
      <c r="D78" s="156">
        <f t="shared" si="2"/>
        <v>201.8236753</v>
      </c>
      <c r="E78" s="194">
        <v>75.0</v>
      </c>
      <c r="F78" s="156">
        <f t="shared" si="3"/>
        <v>277.7793661</v>
      </c>
      <c r="G78" s="194">
        <v>75.0</v>
      </c>
      <c r="H78" s="156">
        <f t="shared" si="4"/>
        <v>190.6112489</v>
      </c>
      <c r="I78" s="194">
        <v>75.0</v>
      </c>
      <c r="J78" s="156">
        <f t="shared" si="5"/>
        <v>122.8659516</v>
      </c>
      <c r="K78" s="194">
        <v>75.0</v>
      </c>
      <c r="L78" s="156">
        <f t="shared" si="6"/>
        <v>39.00867796</v>
      </c>
      <c r="M78" s="194">
        <v>75.0</v>
      </c>
      <c r="N78" s="156">
        <f t="shared" si="7"/>
        <v>53.71337616</v>
      </c>
      <c r="O78" s="194">
        <v>75.0</v>
      </c>
      <c r="P78" s="156">
        <f t="shared" si="8"/>
        <v>16.85031619</v>
      </c>
      <c r="Q78" s="194">
        <v>75.0</v>
      </c>
      <c r="R78" s="156">
        <f t="shared" si="9"/>
        <v>7.70056214</v>
      </c>
      <c r="S78" s="194">
        <v>75.0</v>
      </c>
      <c r="T78" s="156">
        <f t="shared" si="10"/>
        <v>1.568052095</v>
      </c>
      <c r="U78" s="194">
        <v>75.0</v>
      </c>
      <c r="V78" s="156">
        <f t="shared" si="11"/>
        <v>6.673820521</v>
      </c>
      <c r="W78" s="194">
        <v>75.0</v>
      </c>
      <c r="X78" s="156">
        <f t="shared" si="12"/>
        <v>1.358978482</v>
      </c>
      <c r="Y78" s="194">
        <v>75.0</v>
      </c>
      <c r="Z78" s="156">
        <f t="shared" si="13"/>
        <v>1.045368063</v>
      </c>
      <c r="AA78" s="194">
        <v>75.0</v>
      </c>
      <c r="AB78" s="156">
        <f t="shared" si="14"/>
        <v>0.2055491584</v>
      </c>
      <c r="AC78" s="117"/>
      <c r="AD78" s="117"/>
    </row>
    <row r="79" ht="15.75" customHeight="1">
      <c r="A79" s="194">
        <v>76.0</v>
      </c>
      <c r="B79" s="156">
        <f t="shared" si="1"/>
        <v>289.7075389</v>
      </c>
      <c r="C79" s="194">
        <v>76.0</v>
      </c>
      <c r="D79" s="156">
        <f t="shared" si="2"/>
        <v>197.7872018</v>
      </c>
      <c r="E79" s="194">
        <v>76.0</v>
      </c>
      <c r="F79" s="156">
        <f t="shared" si="3"/>
        <v>273.6126756</v>
      </c>
      <c r="G79" s="194">
        <v>76.0</v>
      </c>
      <c r="H79" s="156">
        <f t="shared" si="4"/>
        <v>186.7990239</v>
      </c>
      <c r="I79" s="194">
        <v>76.0</v>
      </c>
      <c r="J79" s="156">
        <f t="shared" si="5"/>
        <v>119.7943028</v>
      </c>
      <c r="K79" s="194">
        <v>76.0</v>
      </c>
      <c r="L79" s="156">
        <f t="shared" si="6"/>
        <v>37.44833084</v>
      </c>
      <c r="M79" s="194">
        <v>76.0</v>
      </c>
      <c r="N79" s="156">
        <f t="shared" si="7"/>
        <v>51.83340799</v>
      </c>
      <c r="O79" s="194">
        <v>76.0</v>
      </c>
      <c r="P79" s="156">
        <f t="shared" si="8"/>
        <v>16.00780038</v>
      </c>
      <c r="Q79" s="194">
        <v>76.0</v>
      </c>
      <c r="R79" s="156">
        <f t="shared" si="9"/>
        <v>7.238528412</v>
      </c>
      <c r="S79" s="194">
        <v>76.0</v>
      </c>
      <c r="T79" s="156">
        <f t="shared" si="10"/>
        <v>1.442607927</v>
      </c>
      <c r="U79" s="194">
        <v>76.0</v>
      </c>
      <c r="V79" s="156">
        <f t="shared" si="11"/>
        <v>6.27339129</v>
      </c>
      <c r="W79" s="194">
        <v>76.0</v>
      </c>
      <c r="X79" s="156">
        <f t="shared" si="12"/>
        <v>1.250260204</v>
      </c>
      <c r="Y79" s="194">
        <v>76.0</v>
      </c>
      <c r="Z79" s="156">
        <f t="shared" si="13"/>
        <v>0.9617386181</v>
      </c>
      <c r="AA79" s="194">
        <v>76.0</v>
      </c>
      <c r="AB79" s="156">
        <f t="shared" si="14"/>
        <v>0.1849942425</v>
      </c>
      <c r="AC79" s="117"/>
      <c r="AD79" s="117"/>
    </row>
    <row r="80" ht="15.75" customHeight="1">
      <c r="A80" s="194">
        <v>77.0</v>
      </c>
      <c r="B80" s="156">
        <f t="shared" si="1"/>
        <v>285.3619258</v>
      </c>
      <c r="C80" s="194">
        <v>77.0</v>
      </c>
      <c r="D80" s="156">
        <f t="shared" si="2"/>
        <v>193.8314578</v>
      </c>
      <c r="E80" s="194">
        <v>77.0</v>
      </c>
      <c r="F80" s="156">
        <f t="shared" si="3"/>
        <v>269.5084855</v>
      </c>
      <c r="G80" s="194">
        <v>77.0</v>
      </c>
      <c r="H80" s="156">
        <f t="shared" si="4"/>
        <v>183.0630435</v>
      </c>
      <c r="I80" s="194">
        <v>77.0</v>
      </c>
      <c r="J80" s="156">
        <f t="shared" si="5"/>
        <v>116.7994453</v>
      </c>
      <c r="K80" s="194">
        <v>77.0</v>
      </c>
      <c r="L80" s="156">
        <f t="shared" si="6"/>
        <v>35.95039761</v>
      </c>
      <c r="M80" s="194">
        <v>77.0</v>
      </c>
      <c r="N80" s="156">
        <f t="shared" si="7"/>
        <v>50.01923871</v>
      </c>
      <c r="O80" s="194">
        <v>77.0</v>
      </c>
      <c r="P80" s="156">
        <f t="shared" si="8"/>
        <v>15.20741037</v>
      </c>
      <c r="Q80" s="194">
        <v>77.0</v>
      </c>
      <c r="R80" s="156">
        <f t="shared" si="9"/>
        <v>6.804216707</v>
      </c>
      <c r="S80" s="194">
        <v>77.0</v>
      </c>
      <c r="T80" s="156">
        <f t="shared" si="10"/>
        <v>1.327199293</v>
      </c>
      <c r="U80" s="194">
        <v>77.0</v>
      </c>
      <c r="V80" s="156">
        <f t="shared" si="11"/>
        <v>5.896987813</v>
      </c>
      <c r="W80" s="194">
        <v>77.0</v>
      </c>
      <c r="X80" s="156">
        <f t="shared" si="12"/>
        <v>1.150239387</v>
      </c>
      <c r="Y80" s="194">
        <v>77.0</v>
      </c>
      <c r="Z80" s="156">
        <f t="shared" si="13"/>
        <v>0.8847995286</v>
      </c>
      <c r="AA80" s="194">
        <v>77.0</v>
      </c>
      <c r="AB80" s="156">
        <f t="shared" si="14"/>
        <v>0.1664948183</v>
      </c>
      <c r="AC80" s="117"/>
      <c r="AD80" s="117"/>
    </row>
    <row r="81" ht="15.75" customHeight="1">
      <c r="A81" s="194">
        <v>78.0</v>
      </c>
      <c r="B81" s="156">
        <f t="shared" si="1"/>
        <v>281.0814969</v>
      </c>
      <c r="C81" s="194">
        <v>78.0</v>
      </c>
      <c r="D81" s="156">
        <f t="shared" si="2"/>
        <v>189.9548286</v>
      </c>
      <c r="E81" s="194">
        <v>78.0</v>
      </c>
      <c r="F81" s="156">
        <f t="shared" si="3"/>
        <v>265.4658582</v>
      </c>
      <c r="G81" s="194">
        <v>78.0</v>
      </c>
      <c r="H81" s="156">
        <f t="shared" si="4"/>
        <v>179.4017826</v>
      </c>
      <c r="I81" s="194">
        <v>78.0</v>
      </c>
      <c r="J81" s="156">
        <f t="shared" si="5"/>
        <v>113.8794591</v>
      </c>
      <c r="K81" s="194">
        <v>78.0</v>
      </c>
      <c r="L81" s="156">
        <f t="shared" si="6"/>
        <v>34.5123817</v>
      </c>
      <c r="M81" s="194">
        <v>78.0</v>
      </c>
      <c r="N81" s="156">
        <f t="shared" si="7"/>
        <v>48.26856536</v>
      </c>
      <c r="O81" s="194">
        <v>78.0</v>
      </c>
      <c r="P81" s="156">
        <f t="shared" si="8"/>
        <v>14.44703985</v>
      </c>
      <c r="Q81" s="194">
        <v>78.0</v>
      </c>
      <c r="R81" s="156">
        <f t="shared" si="9"/>
        <v>6.395963705</v>
      </c>
      <c r="S81" s="194">
        <v>78.0</v>
      </c>
      <c r="T81" s="156">
        <f t="shared" si="10"/>
        <v>1.22102335</v>
      </c>
      <c r="U81" s="194">
        <v>78.0</v>
      </c>
      <c r="V81" s="156">
        <f t="shared" si="11"/>
        <v>5.543168544</v>
      </c>
      <c r="W81" s="194">
        <v>78.0</v>
      </c>
      <c r="X81" s="156">
        <f t="shared" si="12"/>
        <v>1.058220236</v>
      </c>
      <c r="Y81" s="194">
        <v>78.0</v>
      </c>
      <c r="Z81" s="156">
        <f t="shared" si="13"/>
        <v>0.8140155663</v>
      </c>
      <c r="AA81" s="194">
        <v>78.0</v>
      </c>
      <c r="AB81" s="156">
        <f t="shared" si="14"/>
        <v>0.1498453364</v>
      </c>
      <c r="AC81" s="117"/>
      <c r="AD81" s="117"/>
    </row>
    <row r="82" ht="15.75" customHeight="1">
      <c r="A82" s="194">
        <v>79.0</v>
      </c>
      <c r="B82" s="156">
        <f t="shared" si="1"/>
        <v>276.8652745</v>
      </c>
      <c r="C82" s="194">
        <v>79.0</v>
      </c>
      <c r="D82" s="156">
        <f t="shared" si="2"/>
        <v>186.1557321</v>
      </c>
      <c r="E82" s="194">
        <v>79.0</v>
      </c>
      <c r="F82" s="156">
        <f t="shared" si="3"/>
        <v>261.4838703</v>
      </c>
      <c r="G82" s="194">
        <v>79.0</v>
      </c>
      <c r="H82" s="156">
        <f t="shared" si="4"/>
        <v>175.8137469</v>
      </c>
      <c r="I82" s="194">
        <v>79.0</v>
      </c>
      <c r="J82" s="156">
        <f t="shared" si="5"/>
        <v>111.0324726</v>
      </c>
      <c r="K82" s="194">
        <v>79.0</v>
      </c>
      <c r="L82" s="156">
        <f t="shared" si="6"/>
        <v>33.13188644</v>
      </c>
      <c r="M82" s="194">
        <v>79.0</v>
      </c>
      <c r="N82" s="156">
        <f t="shared" si="7"/>
        <v>46.57916557</v>
      </c>
      <c r="O82" s="194">
        <v>79.0</v>
      </c>
      <c r="P82" s="156">
        <f t="shared" si="8"/>
        <v>13.72468785</v>
      </c>
      <c r="Q82" s="194">
        <v>79.0</v>
      </c>
      <c r="R82" s="156">
        <f t="shared" si="9"/>
        <v>6.012205882</v>
      </c>
      <c r="S82" s="194">
        <v>79.0</v>
      </c>
      <c r="T82" s="156">
        <f t="shared" si="10"/>
        <v>1.123341482</v>
      </c>
      <c r="U82" s="194">
        <v>79.0</v>
      </c>
      <c r="V82" s="156">
        <f t="shared" si="11"/>
        <v>5.210578431</v>
      </c>
      <c r="W82" s="194">
        <v>79.0</v>
      </c>
      <c r="X82" s="156">
        <f t="shared" si="12"/>
        <v>0.9735626174</v>
      </c>
      <c r="Y82" s="194">
        <v>79.0</v>
      </c>
      <c r="Z82" s="156">
        <f t="shared" si="13"/>
        <v>0.748894321</v>
      </c>
      <c r="AA82" s="194">
        <v>79.0</v>
      </c>
      <c r="AB82" s="156">
        <f t="shared" si="14"/>
        <v>0.1348608028</v>
      </c>
      <c r="AC82" s="117"/>
      <c r="AD82" s="117"/>
    </row>
    <row r="83" ht="15.75" customHeight="1">
      <c r="A83" s="194">
        <v>80.0</v>
      </c>
      <c r="B83" s="156">
        <f t="shared" si="1"/>
        <v>272.7122954</v>
      </c>
      <c r="C83" s="194">
        <v>80.0</v>
      </c>
      <c r="D83" s="156">
        <f t="shared" si="2"/>
        <v>182.4326174</v>
      </c>
      <c r="E83" s="194">
        <v>80.0</v>
      </c>
      <c r="F83" s="156">
        <f t="shared" si="3"/>
        <v>257.5616123</v>
      </c>
      <c r="G83" s="194">
        <v>80.0</v>
      </c>
      <c r="H83" s="156">
        <f t="shared" si="4"/>
        <v>172.297472</v>
      </c>
      <c r="I83" s="194">
        <v>80.0</v>
      </c>
      <c r="J83" s="156">
        <f t="shared" si="5"/>
        <v>108.2566608</v>
      </c>
      <c r="K83" s="194">
        <v>80.0</v>
      </c>
      <c r="L83" s="156">
        <f t="shared" si="6"/>
        <v>31.80661098</v>
      </c>
      <c r="M83" s="194">
        <v>80.0</v>
      </c>
      <c r="N83" s="156">
        <f t="shared" si="7"/>
        <v>44.94889477</v>
      </c>
      <c r="O83" s="194">
        <v>80.0</v>
      </c>
      <c r="P83" s="156">
        <f t="shared" si="8"/>
        <v>13.03845346</v>
      </c>
      <c r="Q83" s="194">
        <v>80.0</v>
      </c>
      <c r="R83" s="156">
        <f t="shared" si="9"/>
        <v>5.651473529</v>
      </c>
      <c r="S83" s="194">
        <v>80.0</v>
      </c>
      <c r="T83" s="156">
        <f t="shared" si="10"/>
        <v>1.033474163</v>
      </c>
      <c r="U83" s="194">
        <v>80.0</v>
      </c>
      <c r="V83" s="156">
        <f t="shared" si="11"/>
        <v>4.897943725</v>
      </c>
      <c r="W83" s="194">
        <v>80.0</v>
      </c>
      <c r="X83" s="156">
        <f t="shared" si="12"/>
        <v>0.895677608</v>
      </c>
      <c r="Y83" s="194">
        <v>80.0</v>
      </c>
      <c r="Z83" s="156">
        <f t="shared" si="13"/>
        <v>0.6889827754</v>
      </c>
      <c r="AA83" s="194">
        <v>80.0</v>
      </c>
      <c r="AB83" s="156">
        <f t="shared" si="14"/>
        <v>0.1213747225</v>
      </c>
      <c r="AC83" s="117"/>
      <c r="AD83" s="117"/>
    </row>
    <row r="84" ht="15.75" customHeight="1">
      <c r="A84" s="194">
        <v>81.0</v>
      </c>
      <c r="B84" s="156">
        <f t="shared" si="1"/>
        <v>268.6216109</v>
      </c>
      <c r="C84" s="194">
        <v>81.0</v>
      </c>
      <c r="D84" s="156">
        <f t="shared" si="2"/>
        <v>178.7839651</v>
      </c>
      <c r="E84" s="194">
        <v>81.0</v>
      </c>
      <c r="F84" s="156">
        <f t="shared" si="3"/>
        <v>253.6981881</v>
      </c>
      <c r="G84" s="194">
        <v>81.0</v>
      </c>
      <c r="H84" s="156">
        <f t="shared" si="4"/>
        <v>168.8515226</v>
      </c>
      <c r="I84" s="194">
        <v>81.0</v>
      </c>
      <c r="J84" s="156">
        <f t="shared" si="5"/>
        <v>105.5502443</v>
      </c>
      <c r="K84" s="194">
        <v>81.0</v>
      </c>
      <c r="L84" s="156">
        <f t="shared" si="6"/>
        <v>30.53434654</v>
      </c>
      <c r="M84" s="194">
        <v>81.0</v>
      </c>
      <c r="N84" s="156">
        <f t="shared" si="7"/>
        <v>43.37568346</v>
      </c>
      <c r="O84" s="194">
        <v>81.0</v>
      </c>
      <c r="P84" s="156">
        <f t="shared" si="8"/>
        <v>12.38653079</v>
      </c>
      <c r="Q84" s="194">
        <v>81.0</v>
      </c>
      <c r="R84" s="156">
        <f t="shared" si="9"/>
        <v>5.312385118</v>
      </c>
      <c r="S84" s="194">
        <v>81.0</v>
      </c>
      <c r="T84" s="156">
        <f t="shared" si="10"/>
        <v>0.95079623</v>
      </c>
      <c r="U84" s="194">
        <v>81.0</v>
      </c>
      <c r="V84" s="156">
        <f t="shared" si="11"/>
        <v>4.604067102</v>
      </c>
      <c r="W84" s="194">
        <v>81.0</v>
      </c>
      <c r="X84" s="156">
        <f t="shared" si="12"/>
        <v>0.8240233993</v>
      </c>
      <c r="Y84" s="194">
        <v>81.0</v>
      </c>
      <c r="Z84" s="156">
        <f t="shared" si="13"/>
        <v>0.6338641533</v>
      </c>
      <c r="AA84" s="194">
        <v>81.0</v>
      </c>
      <c r="AB84" s="156">
        <f t="shared" si="14"/>
        <v>0.1092372503</v>
      </c>
      <c r="AC84" s="117"/>
      <c r="AD84" s="117"/>
    </row>
    <row r="85" ht="15.75" customHeight="1">
      <c r="A85" s="194">
        <v>82.0</v>
      </c>
      <c r="B85" s="156">
        <f t="shared" si="1"/>
        <v>264.5922868</v>
      </c>
      <c r="C85" s="194">
        <v>82.0</v>
      </c>
      <c r="D85" s="156">
        <f t="shared" si="2"/>
        <v>175.2082858</v>
      </c>
      <c r="E85" s="194">
        <v>82.0</v>
      </c>
      <c r="F85" s="156">
        <f t="shared" si="3"/>
        <v>249.8927153</v>
      </c>
      <c r="G85" s="194">
        <v>82.0</v>
      </c>
      <c r="H85" s="156">
        <f t="shared" si="4"/>
        <v>165.4744921</v>
      </c>
      <c r="I85" s="194">
        <v>82.0</v>
      </c>
      <c r="J85" s="156">
        <f t="shared" si="5"/>
        <v>102.9114882</v>
      </c>
      <c r="K85" s="194">
        <v>82.0</v>
      </c>
      <c r="L85" s="156">
        <f t="shared" si="6"/>
        <v>29.31297268</v>
      </c>
      <c r="M85" s="194">
        <v>82.0</v>
      </c>
      <c r="N85" s="156">
        <f t="shared" si="7"/>
        <v>41.85753454</v>
      </c>
      <c r="O85" s="194">
        <v>82.0</v>
      </c>
      <c r="P85" s="156">
        <f t="shared" si="8"/>
        <v>11.76720425</v>
      </c>
      <c r="Q85" s="194">
        <v>82.0</v>
      </c>
      <c r="R85" s="156">
        <f t="shared" si="9"/>
        <v>4.99364201</v>
      </c>
      <c r="S85" s="194">
        <v>82.0</v>
      </c>
      <c r="T85" s="156">
        <f t="shared" si="10"/>
        <v>0.8747325316</v>
      </c>
      <c r="U85" s="194">
        <v>82.0</v>
      </c>
      <c r="V85" s="156">
        <f t="shared" si="11"/>
        <v>4.327823076</v>
      </c>
      <c r="W85" s="194">
        <v>82.0</v>
      </c>
      <c r="X85" s="156">
        <f t="shared" si="12"/>
        <v>0.7581015274</v>
      </c>
      <c r="Y85" s="194">
        <v>82.0</v>
      </c>
      <c r="Z85" s="156">
        <f t="shared" si="13"/>
        <v>0.5831550211</v>
      </c>
      <c r="AA85" s="194">
        <v>82.0</v>
      </c>
      <c r="AB85" s="156">
        <f t="shared" si="14"/>
        <v>0.09831352524</v>
      </c>
      <c r="AC85" s="117"/>
      <c r="AD85" s="117"/>
    </row>
    <row r="86" ht="15.75" customHeight="1">
      <c r="A86" s="194">
        <v>83.0</v>
      </c>
      <c r="B86" s="156">
        <f t="shared" si="1"/>
        <v>260.6234025</v>
      </c>
      <c r="C86" s="194">
        <v>83.0</v>
      </c>
      <c r="D86" s="156">
        <f t="shared" si="2"/>
        <v>171.7041201</v>
      </c>
      <c r="E86" s="194">
        <v>83.0</v>
      </c>
      <c r="F86" s="156">
        <f t="shared" si="3"/>
        <v>246.1443245</v>
      </c>
      <c r="G86" s="194">
        <v>83.0</v>
      </c>
      <c r="H86" s="156">
        <f t="shared" si="4"/>
        <v>162.1650023</v>
      </c>
      <c r="I86" s="194">
        <v>83.0</v>
      </c>
      <c r="J86" s="156">
        <f t="shared" si="5"/>
        <v>100.338701</v>
      </c>
      <c r="K86" s="194">
        <v>83.0</v>
      </c>
      <c r="L86" s="156">
        <f t="shared" si="6"/>
        <v>28.14045377</v>
      </c>
      <c r="M86" s="194">
        <v>83.0</v>
      </c>
      <c r="N86" s="156">
        <f t="shared" si="7"/>
        <v>40.39252083</v>
      </c>
      <c r="O86" s="194">
        <v>83.0</v>
      </c>
      <c r="P86" s="156">
        <f t="shared" si="8"/>
        <v>11.17884404</v>
      </c>
      <c r="Q86" s="194">
        <v>83.0</v>
      </c>
      <c r="R86" s="156">
        <f t="shared" si="9"/>
        <v>4.69402349</v>
      </c>
      <c r="S86" s="194">
        <v>83.0</v>
      </c>
      <c r="T86" s="156">
        <f t="shared" si="10"/>
        <v>0.8047539291</v>
      </c>
      <c r="U86" s="194">
        <v>83.0</v>
      </c>
      <c r="V86" s="156">
        <f t="shared" si="11"/>
        <v>4.068153691</v>
      </c>
      <c r="W86" s="194">
        <v>83.0</v>
      </c>
      <c r="X86" s="156">
        <f t="shared" si="12"/>
        <v>0.6974534052</v>
      </c>
      <c r="Y86" s="194">
        <v>83.0</v>
      </c>
      <c r="Z86" s="156">
        <f t="shared" si="13"/>
        <v>0.5365026194</v>
      </c>
      <c r="AA86" s="194">
        <v>83.0</v>
      </c>
      <c r="AB86" s="156">
        <f t="shared" si="14"/>
        <v>0.08848217271</v>
      </c>
      <c r="AC86" s="117"/>
      <c r="AD86" s="117"/>
    </row>
    <row r="87" ht="15.75" customHeight="1">
      <c r="A87" s="194">
        <v>84.0</v>
      </c>
      <c r="B87" s="156">
        <f t="shared" si="1"/>
        <v>256.7140514</v>
      </c>
      <c r="C87" s="194">
        <v>84.0</v>
      </c>
      <c r="D87" s="156">
        <f t="shared" si="2"/>
        <v>168.2700377</v>
      </c>
      <c r="E87" s="194">
        <v>84.0</v>
      </c>
      <c r="F87" s="156">
        <f t="shared" si="3"/>
        <v>242.4521597</v>
      </c>
      <c r="G87" s="194">
        <v>84.0</v>
      </c>
      <c r="H87" s="156">
        <f t="shared" si="4"/>
        <v>158.9217022</v>
      </c>
      <c r="I87" s="194">
        <v>84.0</v>
      </c>
      <c r="J87" s="156">
        <f t="shared" si="5"/>
        <v>97.83023347</v>
      </c>
      <c r="K87" s="194">
        <v>84.0</v>
      </c>
      <c r="L87" s="156">
        <f t="shared" si="6"/>
        <v>27.01483562</v>
      </c>
      <c r="M87" s="194">
        <v>84.0</v>
      </c>
      <c r="N87" s="156">
        <f t="shared" si="7"/>
        <v>38.9787826</v>
      </c>
      <c r="O87" s="194">
        <v>84.0</v>
      </c>
      <c r="P87" s="156">
        <f t="shared" si="8"/>
        <v>10.61990184</v>
      </c>
      <c r="Q87" s="194">
        <v>84.0</v>
      </c>
      <c r="R87" s="156">
        <f t="shared" si="9"/>
        <v>4.41238208</v>
      </c>
      <c r="S87" s="194">
        <v>84.0</v>
      </c>
      <c r="T87" s="156">
        <f t="shared" si="10"/>
        <v>0.7403736147</v>
      </c>
      <c r="U87" s="194">
        <v>84.0</v>
      </c>
      <c r="V87" s="156">
        <f t="shared" si="11"/>
        <v>3.82406447</v>
      </c>
      <c r="W87" s="194">
        <v>84.0</v>
      </c>
      <c r="X87" s="156">
        <f t="shared" si="12"/>
        <v>0.6416571328</v>
      </c>
      <c r="Y87" s="194">
        <v>84.0</v>
      </c>
      <c r="Z87" s="156">
        <f t="shared" si="13"/>
        <v>0.4935824098</v>
      </c>
      <c r="AA87" s="194">
        <v>84.0</v>
      </c>
      <c r="AB87" s="156">
        <f t="shared" si="14"/>
        <v>0.07963395544</v>
      </c>
      <c r="AC87" s="117"/>
      <c r="AD87" s="117"/>
    </row>
    <row r="88" ht="15.75" customHeight="1">
      <c r="A88" s="194">
        <v>85.0</v>
      </c>
      <c r="B88" s="156">
        <f t="shared" si="1"/>
        <v>252.8633407</v>
      </c>
      <c r="C88" s="194">
        <v>85.0</v>
      </c>
      <c r="D88" s="156">
        <f t="shared" si="2"/>
        <v>164.9046369</v>
      </c>
      <c r="E88" s="194">
        <v>85.0</v>
      </c>
      <c r="F88" s="156">
        <f t="shared" si="3"/>
        <v>238.8153773</v>
      </c>
      <c r="G88" s="194">
        <v>85.0</v>
      </c>
      <c r="H88" s="156">
        <f t="shared" si="4"/>
        <v>155.7432682</v>
      </c>
      <c r="I88" s="194">
        <v>85.0</v>
      </c>
      <c r="J88" s="156">
        <f t="shared" si="5"/>
        <v>95.38447764</v>
      </c>
      <c r="K88" s="194">
        <v>85.0</v>
      </c>
      <c r="L88" s="156">
        <f t="shared" si="6"/>
        <v>25.93424219</v>
      </c>
      <c r="M88" s="194">
        <v>85.0</v>
      </c>
      <c r="N88" s="156">
        <f t="shared" si="7"/>
        <v>37.61452521</v>
      </c>
      <c r="O88" s="194">
        <v>85.0</v>
      </c>
      <c r="P88" s="156">
        <f t="shared" si="8"/>
        <v>10.08890674</v>
      </c>
      <c r="Q88" s="194">
        <v>85.0</v>
      </c>
      <c r="R88" s="156">
        <f t="shared" si="9"/>
        <v>4.147639156</v>
      </c>
      <c r="S88" s="194">
        <v>85.0</v>
      </c>
      <c r="T88" s="156">
        <f t="shared" si="10"/>
        <v>0.6811437256</v>
      </c>
      <c r="U88" s="194">
        <v>85.0</v>
      </c>
      <c r="V88" s="156">
        <f t="shared" si="11"/>
        <v>3.594620602</v>
      </c>
      <c r="W88" s="194">
        <v>85.0</v>
      </c>
      <c r="X88" s="156">
        <f t="shared" si="12"/>
        <v>0.5903245622</v>
      </c>
      <c r="Y88" s="194">
        <v>85.0</v>
      </c>
      <c r="Z88" s="156">
        <f t="shared" si="13"/>
        <v>0.454095817</v>
      </c>
      <c r="AA88" s="194">
        <v>85.0</v>
      </c>
      <c r="AB88" s="156">
        <f t="shared" si="14"/>
        <v>0.0716705599</v>
      </c>
      <c r="AC88" s="117"/>
      <c r="AD88" s="117"/>
    </row>
    <row r="89" ht="15.75" customHeight="1">
      <c r="A89" s="194">
        <v>86.0</v>
      </c>
      <c r="B89" s="156">
        <f t="shared" si="1"/>
        <v>249.0703905</v>
      </c>
      <c r="C89" s="194">
        <v>86.0</v>
      </c>
      <c r="D89" s="156">
        <f t="shared" si="2"/>
        <v>161.6065442</v>
      </c>
      <c r="E89" s="194">
        <v>86.0</v>
      </c>
      <c r="F89" s="156">
        <f t="shared" si="3"/>
        <v>235.2331466</v>
      </c>
      <c r="G89" s="194">
        <v>86.0</v>
      </c>
      <c r="H89" s="156">
        <f t="shared" si="4"/>
        <v>152.6284028</v>
      </c>
      <c r="I89" s="194">
        <v>86.0</v>
      </c>
      <c r="J89" s="156">
        <f t="shared" si="5"/>
        <v>92.99986569</v>
      </c>
      <c r="K89" s="194">
        <v>86.0</v>
      </c>
      <c r="L89" s="156">
        <f t="shared" si="6"/>
        <v>24.89687251</v>
      </c>
      <c r="M89" s="194">
        <v>86.0</v>
      </c>
      <c r="N89" s="156">
        <f t="shared" si="7"/>
        <v>36.29801683</v>
      </c>
      <c r="O89" s="194">
        <v>86.0</v>
      </c>
      <c r="P89" s="156">
        <f t="shared" si="8"/>
        <v>9.584461406</v>
      </c>
      <c r="Q89" s="194">
        <v>86.0</v>
      </c>
      <c r="R89" s="156">
        <f t="shared" si="9"/>
        <v>3.898780806</v>
      </c>
      <c r="S89" s="194">
        <v>86.0</v>
      </c>
      <c r="T89" s="156">
        <f t="shared" si="10"/>
        <v>0.6266522275</v>
      </c>
      <c r="U89" s="194">
        <v>86.0</v>
      </c>
      <c r="V89" s="156">
        <f t="shared" si="11"/>
        <v>3.378943365</v>
      </c>
      <c r="W89" s="194">
        <v>86.0</v>
      </c>
      <c r="X89" s="156">
        <f t="shared" si="12"/>
        <v>0.5430985972</v>
      </c>
      <c r="Y89" s="194">
        <v>86.0</v>
      </c>
      <c r="Z89" s="156">
        <f t="shared" si="13"/>
        <v>0.4177681517</v>
      </c>
      <c r="AA89" s="194">
        <v>86.0</v>
      </c>
      <c r="AB89" s="156">
        <f t="shared" si="14"/>
        <v>0.06450350391</v>
      </c>
      <c r="AC89" s="117"/>
      <c r="AD89" s="117"/>
    </row>
    <row r="90" ht="15.75" customHeight="1">
      <c r="A90" s="194">
        <v>87.0</v>
      </c>
      <c r="B90" s="156">
        <f t="shared" si="1"/>
        <v>245.3343347</v>
      </c>
      <c r="C90" s="194">
        <v>87.0</v>
      </c>
      <c r="D90" s="156">
        <f t="shared" si="2"/>
        <v>158.3744133</v>
      </c>
      <c r="E90" s="194">
        <v>87.0</v>
      </c>
      <c r="F90" s="156">
        <f t="shared" si="3"/>
        <v>231.7046494</v>
      </c>
      <c r="G90" s="194">
        <v>87.0</v>
      </c>
      <c r="H90" s="156">
        <f t="shared" si="4"/>
        <v>149.5758348</v>
      </c>
      <c r="I90" s="194">
        <v>87.0</v>
      </c>
      <c r="J90" s="156">
        <f t="shared" si="5"/>
        <v>90.67486905</v>
      </c>
      <c r="K90" s="194">
        <v>87.0</v>
      </c>
      <c r="L90" s="156">
        <f t="shared" si="6"/>
        <v>23.90099761</v>
      </c>
      <c r="M90" s="194">
        <v>87.0</v>
      </c>
      <c r="N90" s="156">
        <f t="shared" si="7"/>
        <v>35.02758624</v>
      </c>
      <c r="O90" s="194">
        <v>87.0</v>
      </c>
      <c r="P90" s="156">
        <f t="shared" si="8"/>
        <v>9.105238336</v>
      </c>
      <c r="Q90" s="194">
        <v>87.0</v>
      </c>
      <c r="R90" s="156">
        <f t="shared" si="9"/>
        <v>3.664853958</v>
      </c>
      <c r="S90" s="194">
        <v>87.0</v>
      </c>
      <c r="T90" s="156">
        <f t="shared" si="10"/>
        <v>0.5765200493</v>
      </c>
      <c r="U90" s="194">
        <v>87.0</v>
      </c>
      <c r="V90" s="156">
        <f t="shared" si="11"/>
        <v>3.176206764</v>
      </c>
      <c r="W90" s="194">
        <v>87.0</v>
      </c>
      <c r="X90" s="156">
        <f t="shared" si="12"/>
        <v>0.4996507094</v>
      </c>
      <c r="Y90" s="194">
        <v>87.0</v>
      </c>
      <c r="Z90" s="156">
        <f t="shared" si="13"/>
        <v>0.3843466995</v>
      </c>
      <c r="AA90" s="194">
        <v>87.0</v>
      </c>
      <c r="AB90" s="156">
        <f t="shared" si="14"/>
        <v>0.05805315352</v>
      </c>
      <c r="AC90" s="117"/>
      <c r="AD90" s="117"/>
    </row>
    <row r="91" ht="15.75" customHeight="1">
      <c r="A91" s="194">
        <v>88.0</v>
      </c>
      <c r="B91" s="156">
        <f t="shared" si="1"/>
        <v>241.6543197</v>
      </c>
      <c r="C91" s="194">
        <v>88.0</v>
      </c>
      <c r="D91" s="156">
        <f t="shared" si="2"/>
        <v>155.206925</v>
      </c>
      <c r="E91" s="194">
        <v>88.0</v>
      </c>
      <c r="F91" s="156">
        <f t="shared" si="3"/>
        <v>228.2290797</v>
      </c>
      <c r="G91" s="194">
        <v>88.0</v>
      </c>
      <c r="H91" s="156">
        <f t="shared" si="4"/>
        <v>146.5843181</v>
      </c>
      <c r="I91" s="194">
        <v>88.0</v>
      </c>
      <c r="J91" s="156">
        <f t="shared" si="5"/>
        <v>88.40799733</v>
      </c>
      <c r="K91" s="194">
        <v>88.0</v>
      </c>
      <c r="L91" s="156">
        <f t="shared" si="6"/>
        <v>22.9449577</v>
      </c>
      <c r="M91" s="194">
        <v>88.0</v>
      </c>
      <c r="N91" s="156">
        <f t="shared" si="7"/>
        <v>33.80162072</v>
      </c>
      <c r="O91" s="194">
        <v>88.0</v>
      </c>
      <c r="P91" s="156">
        <f t="shared" si="8"/>
        <v>8.649976419</v>
      </c>
      <c r="Q91" s="194">
        <v>88.0</v>
      </c>
      <c r="R91" s="156">
        <f t="shared" si="9"/>
        <v>3.44496272</v>
      </c>
      <c r="S91" s="194">
        <v>88.0</v>
      </c>
      <c r="T91" s="156">
        <f t="shared" si="10"/>
        <v>0.5303984454</v>
      </c>
      <c r="U91" s="194">
        <v>88.0</v>
      </c>
      <c r="V91" s="156">
        <f t="shared" si="11"/>
        <v>2.985634358</v>
      </c>
      <c r="W91" s="194">
        <v>88.0</v>
      </c>
      <c r="X91" s="156">
        <f t="shared" si="12"/>
        <v>0.4596786527</v>
      </c>
      <c r="Y91" s="194">
        <v>88.0</v>
      </c>
      <c r="Z91" s="156">
        <f t="shared" si="13"/>
        <v>0.3535989636</v>
      </c>
      <c r="AA91" s="194">
        <v>88.0</v>
      </c>
      <c r="AB91" s="156">
        <f t="shared" si="14"/>
        <v>0.05224783817</v>
      </c>
      <c r="AC91" s="117"/>
      <c r="AD91" s="117"/>
    </row>
    <row r="92" ht="15.75" customHeight="1">
      <c r="A92" s="194">
        <v>89.0</v>
      </c>
      <c r="B92" s="156">
        <f t="shared" si="1"/>
        <v>238.0295049</v>
      </c>
      <c r="C92" s="194">
        <v>89.0</v>
      </c>
      <c r="D92" s="156">
        <f t="shared" si="2"/>
        <v>152.1027865</v>
      </c>
      <c r="E92" s="194">
        <v>89.0</v>
      </c>
      <c r="F92" s="156">
        <f t="shared" si="3"/>
        <v>224.8056435</v>
      </c>
      <c r="G92" s="194">
        <v>89.0</v>
      </c>
      <c r="H92" s="156">
        <f t="shared" si="4"/>
        <v>143.6526317</v>
      </c>
      <c r="I92" s="194">
        <v>89.0</v>
      </c>
      <c r="J92" s="156">
        <f t="shared" si="5"/>
        <v>86.19779739</v>
      </c>
      <c r="K92" s="194">
        <v>89.0</v>
      </c>
      <c r="L92" s="156">
        <f t="shared" si="6"/>
        <v>22.02715939</v>
      </c>
      <c r="M92" s="194">
        <v>89.0</v>
      </c>
      <c r="N92" s="156">
        <f t="shared" si="7"/>
        <v>32.61856399</v>
      </c>
      <c r="O92" s="194">
        <v>89.0</v>
      </c>
      <c r="P92" s="156">
        <f t="shared" si="8"/>
        <v>8.217477598</v>
      </c>
      <c r="Q92" s="194">
        <v>89.0</v>
      </c>
      <c r="R92" s="156">
        <f t="shared" si="9"/>
        <v>3.238264957</v>
      </c>
      <c r="S92" s="194">
        <v>89.0</v>
      </c>
      <c r="T92" s="156">
        <f t="shared" si="10"/>
        <v>0.4879665697</v>
      </c>
      <c r="U92" s="194">
        <v>89.0</v>
      </c>
      <c r="V92" s="156">
        <f t="shared" si="11"/>
        <v>2.806496296</v>
      </c>
      <c r="W92" s="194">
        <v>89.0</v>
      </c>
      <c r="X92" s="156">
        <f t="shared" si="12"/>
        <v>0.4229043604</v>
      </c>
      <c r="Y92" s="194">
        <v>89.0</v>
      </c>
      <c r="Z92" s="156">
        <f t="shared" si="13"/>
        <v>0.3253110465</v>
      </c>
      <c r="AA92" s="194">
        <v>89.0</v>
      </c>
      <c r="AB92" s="156">
        <f t="shared" si="14"/>
        <v>0.04702305435</v>
      </c>
      <c r="AC92" s="117"/>
      <c r="AD92" s="117"/>
    </row>
    <row r="93" ht="15.75" customHeight="1">
      <c r="A93" s="194">
        <v>90.0</v>
      </c>
      <c r="B93" s="156">
        <f t="shared" si="1"/>
        <v>234.4590623</v>
      </c>
      <c r="C93" s="194">
        <v>90.0</v>
      </c>
      <c r="D93" s="156">
        <f t="shared" si="2"/>
        <v>149.0607308</v>
      </c>
      <c r="E93" s="194">
        <v>90.0</v>
      </c>
      <c r="F93" s="156">
        <f t="shared" si="3"/>
        <v>221.4335588</v>
      </c>
      <c r="G93" s="194">
        <v>90.0</v>
      </c>
      <c r="H93" s="156">
        <f t="shared" si="4"/>
        <v>140.7795791</v>
      </c>
      <c r="I93" s="194">
        <v>90.0</v>
      </c>
      <c r="J93" s="156">
        <f t="shared" si="5"/>
        <v>84.04285246</v>
      </c>
      <c r="K93" s="194">
        <v>90.0</v>
      </c>
      <c r="L93" s="156">
        <f t="shared" si="6"/>
        <v>21.14607302</v>
      </c>
      <c r="M93" s="194">
        <v>90.0</v>
      </c>
      <c r="N93" s="156">
        <f t="shared" si="7"/>
        <v>31.47691425</v>
      </c>
      <c r="O93" s="194">
        <v>90.0</v>
      </c>
      <c r="P93" s="156">
        <f t="shared" si="8"/>
        <v>7.806603718</v>
      </c>
      <c r="Q93" s="194">
        <v>90.0</v>
      </c>
      <c r="R93" s="156">
        <f t="shared" si="9"/>
        <v>3.04396906</v>
      </c>
      <c r="S93" s="194">
        <v>90.0</v>
      </c>
      <c r="T93" s="156">
        <f t="shared" si="10"/>
        <v>0.4489292442</v>
      </c>
      <c r="U93" s="194">
        <v>90.0</v>
      </c>
      <c r="V93" s="156">
        <f t="shared" si="11"/>
        <v>2.638106518</v>
      </c>
      <c r="W93" s="194">
        <v>90.0</v>
      </c>
      <c r="X93" s="156">
        <f t="shared" si="12"/>
        <v>0.3890720116</v>
      </c>
      <c r="Y93" s="194">
        <v>90.0</v>
      </c>
      <c r="Z93" s="156">
        <f t="shared" si="13"/>
        <v>0.2992861628</v>
      </c>
      <c r="AA93" s="194">
        <v>90.0</v>
      </c>
      <c r="AB93" s="156">
        <f t="shared" si="14"/>
        <v>0.04232074891</v>
      </c>
      <c r="AC93" s="117"/>
      <c r="AD93" s="117"/>
    </row>
    <row r="94" ht="15.75" customHeight="1">
      <c r="A94" s="194">
        <v>91.0</v>
      </c>
      <c r="B94" s="156">
        <f t="shared" si="1"/>
        <v>230.9421764</v>
      </c>
      <c r="C94" s="194">
        <v>91.0</v>
      </c>
      <c r="D94" s="156">
        <f t="shared" si="2"/>
        <v>146.0795162</v>
      </c>
      <c r="E94" s="194">
        <v>91.0</v>
      </c>
      <c r="F94" s="156">
        <f t="shared" si="3"/>
        <v>218.1120555</v>
      </c>
      <c r="G94" s="194">
        <v>91.0</v>
      </c>
      <c r="H94" s="156">
        <f t="shared" si="4"/>
        <v>137.9639875</v>
      </c>
      <c r="I94" s="194">
        <v>91.0</v>
      </c>
      <c r="J94" s="156">
        <f t="shared" si="5"/>
        <v>81.94178115</v>
      </c>
      <c r="K94" s="194">
        <v>91.0</v>
      </c>
      <c r="L94" s="156">
        <f t="shared" si="6"/>
        <v>20.3002301</v>
      </c>
      <c r="M94" s="194">
        <v>91.0</v>
      </c>
      <c r="N94" s="156">
        <f t="shared" si="7"/>
        <v>30.37522225</v>
      </c>
      <c r="O94" s="194">
        <v>91.0</v>
      </c>
      <c r="P94" s="156">
        <f t="shared" si="8"/>
        <v>7.416273532</v>
      </c>
      <c r="Q94" s="194">
        <v>91.0</v>
      </c>
      <c r="R94" s="156">
        <f t="shared" si="9"/>
        <v>2.861330916</v>
      </c>
      <c r="S94" s="194">
        <v>91.0</v>
      </c>
      <c r="T94" s="156">
        <f t="shared" si="10"/>
        <v>0.4130149046</v>
      </c>
      <c r="U94" s="194">
        <v>91.0</v>
      </c>
      <c r="V94" s="156">
        <f t="shared" si="11"/>
        <v>2.479820127</v>
      </c>
      <c r="W94" s="194">
        <v>91.0</v>
      </c>
      <c r="X94" s="156">
        <f t="shared" si="12"/>
        <v>0.3579462507</v>
      </c>
      <c r="Y94" s="194">
        <v>91.0</v>
      </c>
      <c r="Z94" s="156">
        <f t="shared" si="13"/>
        <v>0.2753432698</v>
      </c>
      <c r="AA94" s="194">
        <v>91.0</v>
      </c>
      <c r="AB94" s="156">
        <f t="shared" si="14"/>
        <v>0.03808867402</v>
      </c>
      <c r="AC94" s="117"/>
      <c r="AD94" s="117"/>
    </row>
    <row r="95" ht="15.75" customHeight="1">
      <c r="A95" s="194">
        <v>92.0</v>
      </c>
      <c r="B95" s="156">
        <f t="shared" si="1"/>
        <v>227.4780437</v>
      </c>
      <c r="C95" s="194">
        <v>92.0</v>
      </c>
      <c r="D95" s="156">
        <f t="shared" si="2"/>
        <v>143.1579258</v>
      </c>
      <c r="E95" s="194">
        <v>92.0</v>
      </c>
      <c r="F95" s="156">
        <f t="shared" si="3"/>
        <v>214.8403746</v>
      </c>
      <c r="G95" s="194">
        <v>92.0</v>
      </c>
      <c r="H95" s="156">
        <f t="shared" si="4"/>
        <v>135.2047077</v>
      </c>
      <c r="I95" s="194">
        <v>92.0</v>
      </c>
      <c r="J95" s="156">
        <f t="shared" si="5"/>
        <v>79.89323662</v>
      </c>
      <c r="K95" s="194">
        <v>92.0</v>
      </c>
      <c r="L95" s="156">
        <f t="shared" si="6"/>
        <v>19.48822089</v>
      </c>
      <c r="M95" s="194">
        <v>92.0</v>
      </c>
      <c r="N95" s="156">
        <f t="shared" si="7"/>
        <v>29.31208948</v>
      </c>
      <c r="O95" s="194">
        <v>92.0</v>
      </c>
      <c r="P95" s="156">
        <f t="shared" si="8"/>
        <v>7.045459856</v>
      </c>
      <c r="Q95" s="194">
        <v>92.0</v>
      </c>
      <c r="R95" s="156">
        <f t="shared" si="9"/>
        <v>2.689651061</v>
      </c>
      <c r="S95" s="194">
        <v>92.0</v>
      </c>
      <c r="T95" s="156">
        <f t="shared" si="10"/>
        <v>0.3799737123</v>
      </c>
      <c r="U95" s="194">
        <v>92.0</v>
      </c>
      <c r="V95" s="156">
        <f t="shared" si="11"/>
        <v>2.33103092</v>
      </c>
      <c r="W95" s="194">
        <v>92.0</v>
      </c>
      <c r="X95" s="156">
        <f t="shared" si="12"/>
        <v>0.3293105506</v>
      </c>
      <c r="Y95" s="194">
        <v>92.0</v>
      </c>
      <c r="Z95" s="156">
        <f t="shared" si="13"/>
        <v>0.2533158082</v>
      </c>
      <c r="AA95" s="194">
        <v>92.0</v>
      </c>
      <c r="AB95" s="156">
        <f t="shared" si="14"/>
        <v>0.03427980662</v>
      </c>
      <c r="AC95" s="117"/>
      <c r="AD95" s="117"/>
    </row>
    <row r="96" ht="15.75" customHeight="1">
      <c r="A96" s="194">
        <v>93.0</v>
      </c>
      <c r="B96" s="156">
        <f t="shared" si="1"/>
        <v>224.0658731</v>
      </c>
      <c r="C96" s="194">
        <v>93.0</v>
      </c>
      <c r="D96" s="156">
        <f t="shared" si="2"/>
        <v>140.2947673</v>
      </c>
      <c r="E96" s="194">
        <v>93.0</v>
      </c>
      <c r="F96" s="156">
        <f t="shared" si="3"/>
        <v>211.617769</v>
      </c>
      <c r="G96" s="194">
        <v>93.0</v>
      </c>
      <c r="H96" s="156">
        <f t="shared" si="4"/>
        <v>132.5006136</v>
      </c>
      <c r="I96" s="194">
        <v>93.0</v>
      </c>
      <c r="J96" s="156">
        <f t="shared" si="5"/>
        <v>77.8959057</v>
      </c>
      <c r="K96" s="194">
        <v>93.0</v>
      </c>
      <c r="L96" s="156">
        <f t="shared" si="6"/>
        <v>18.70869206</v>
      </c>
      <c r="M96" s="194">
        <v>93.0</v>
      </c>
      <c r="N96" s="156">
        <f t="shared" si="7"/>
        <v>28.28616634</v>
      </c>
      <c r="O96" s="194">
        <v>93.0</v>
      </c>
      <c r="P96" s="156">
        <f t="shared" si="8"/>
        <v>6.693186863</v>
      </c>
      <c r="Q96" s="194">
        <v>93.0</v>
      </c>
      <c r="R96" s="156">
        <f t="shared" si="9"/>
        <v>2.528271998</v>
      </c>
      <c r="S96" s="194">
        <v>93.0</v>
      </c>
      <c r="T96" s="156">
        <f t="shared" si="10"/>
        <v>0.3495758153</v>
      </c>
      <c r="U96" s="194">
        <v>93.0</v>
      </c>
      <c r="V96" s="156">
        <f t="shared" si="11"/>
        <v>2.191169065</v>
      </c>
      <c r="W96" s="194">
        <v>93.0</v>
      </c>
      <c r="X96" s="156">
        <f t="shared" si="12"/>
        <v>0.3029657066</v>
      </c>
      <c r="Y96" s="194">
        <v>93.0</v>
      </c>
      <c r="Z96" s="156">
        <f t="shared" si="13"/>
        <v>0.2330505435</v>
      </c>
      <c r="AA96" s="194">
        <v>93.0</v>
      </c>
      <c r="AB96" s="156">
        <f t="shared" si="14"/>
        <v>0.03085182596</v>
      </c>
      <c r="AC96" s="117"/>
      <c r="AD96" s="117"/>
    </row>
    <row r="97" ht="15.75" customHeight="1">
      <c r="A97" s="194">
        <v>94.0</v>
      </c>
      <c r="B97" s="156">
        <f t="shared" si="1"/>
        <v>220.704885</v>
      </c>
      <c r="C97" s="194">
        <v>94.0</v>
      </c>
      <c r="D97" s="156">
        <f t="shared" si="2"/>
        <v>137.488872</v>
      </c>
      <c r="E97" s="194">
        <v>94.0</v>
      </c>
      <c r="F97" s="156">
        <f t="shared" si="3"/>
        <v>208.4435025</v>
      </c>
      <c r="G97" s="194">
        <v>94.0</v>
      </c>
      <c r="H97" s="156">
        <f t="shared" si="4"/>
        <v>129.8506013</v>
      </c>
      <c r="I97" s="194">
        <v>94.0</v>
      </c>
      <c r="J97" s="156">
        <f t="shared" si="5"/>
        <v>75.94850806</v>
      </c>
      <c r="K97" s="194">
        <v>94.0</v>
      </c>
      <c r="L97" s="156">
        <f t="shared" si="6"/>
        <v>17.96034438</v>
      </c>
      <c r="M97" s="194">
        <v>94.0</v>
      </c>
      <c r="N97" s="156">
        <f t="shared" si="7"/>
        <v>27.29615052</v>
      </c>
      <c r="O97" s="194">
        <v>94.0</v>
      </c>
      <c r="P97" s="156">
        <f t="shared" si="8"/>
        <v>6.35852752</v>
      </c>
      <c r="Q97" s="194">
        <v>94.0</v>
      </c>
      <c r="R97" s="156">
        <f t="shared" si="9"/>
        <v>2.376575678</v>
      </c>
      <c r="S97" s="194">
        <v>94.0</v>
      </c>
      <c r="T97" s="156">
        <f t="shared" si="10"/>
        <v>0.3216097501</v>
      </c>
      <c r="U97" s="194">
        <v>94.0</v>
      </c>
      <c r="V97" s="156">
        <f t="shared" si="11"/>
        <v>2.059698921</v>
      </c>
      <c r="W97" s="194">
        <v>94.0</v>
      </c>
      <c r="X97" s="156">
        <f t="shared" si="12"/>
        <v>0.27872845</v>
      </c>
      <c r="Y97" s="194">
        <v>94.0</v>
      </c>
      <c r="Z97" s="156">
        <f t="shared" si="13"/>
        <v>0.2144065</v>
      </c>
      <c r="AA97" s="194">
        <v>94.0</v>
      </c>
      <c r="AB97" s="156">
        <f t="shared" si="14"/>
        <v>0.02776664336</v>
      </c>
      <c r="AC97" s="117"/>
      <c r="AD97" s="117"/>
    </row>
    <row r="98" ht="15.75" customHeight="1">
      <c r="A98" s="194">
        <v>95.0</v>
      </c>
      <c r="B98" s="156">
        <f t="shared" si="1"/>
        <v>217.3943117</v>
      </c>
      <c r="C98" s="194">
        <v>95.0</v>
      </c>
      <c r="D98" s="156">
        <f t="shared" si="2"/>
        <v>134.7390945</v>
      </c>
      <c r="E98" s="194">
        <v>95.0</v>
      </c>
      <c r="F98" s="156">
        <f t="shared" si="3"/>
        <v>205.3168499</v>
      </c>
      <c r="G98" s="194">
        <v>95.0</v>
      </c>
      <c r="H98" s="156">
        <f t="shared" si="4"/>
        <v>127.2535893</v>
      </c>
      <c r="I98" s="194">
        <v>95.0</v>
      </c>
      <c r="J98" s="156">
        <f t="shared" si="5"/>
        <v>74.04979536</v>
      </c>
      <c r="K98" s="194">
        <v>95.0</v>
      </c>
      <c r="L98" s="156">
        <f t="shared" si="6"/>
        <v>17.2419306</v>
      </c>
      <c r="M98" s="194">
        <v>95.0</v>
      </c>
      <c r="N98" s="156">
        <f t="shared" si="7"/>
        <v>26.34078525</v>
      </c>
      <c r="O98" s="194">
        <v>95.0</v>
      </c>
      <c r="P98" s="156">
        <f t="shared" si="8"/>
        <v>6.040601144</v>
      </c>
      <c r="Q98" s="194">
        <v>95.0</v>
      </c>
      <c r="R98" s="156">
        <f t="shared" si="9"/>
        <v>2.233981137</v>
      </c>
      <c r="S98" s="194">
        <v>95.0</v>
      </c>
      <c r="T98" s="156">
        <f t="shared" si="10"/>
        <v>0.2958809701</v>
      </c>
      <c r="U98" s="194">
        <v>95.0</v>
      </c>
      <c r="V98" s="156">
        <f t="shared" si="11"/>
        <v>1.936116985</v>
      </c>
      <c r="W98" s="194">
        <v>95.0</v>
      </c>
      <c r="X98" s="156">
        <f t="shared" si="12"/>
        <v>0.256430174</v>
      </c>
      <c r="Y98" s="194">
        <v>95.0</v>
      </c>
      <c r="Z98" s="156">
        <f t="shared" si="13"/>
        <v>0.19725398</v>
      </c>
      <c r="AA98" s="194">
        <v>95.0</v>
      </c>
      <c r="AB98" s="156">
        <f t="shared" si="14"/>
        <v>0.02498997903</v>
      </c>
      <c r="AC98" s="117"/>
      <c r="AD98" s="117"/>
    </row>
    <row r="99" ht="15.75" customHeight="1">
      <c r="A99" s="194">
        <v>96.0</v>
      </c>
      <c r="B99" s="156">
        <f t="shared" si="1"/>
        <v>214.133397</v>
      </c>
      <c r="C99" s="194">
        <v>96.0</v>
      </c>
      <c r="D99" s="156">
        <f t="shared" si="2"/>
        <v>132.0443127</v>
      </c>
      <c r="E99" s="194">
        <v>96.0</v>
      </c>
      <c r="F99" s="156">
        <f t="shared" si="3"/>
        <v>202.2370972</v>
      </c>
      <c r="G99" s="194">
        <v>96.0</v>
      </c>
      <c r="H99" s="156">
        <f t="shared" si="4"/>
        <v>124.7085175</v>
      </c>
      <c r="I99" s="194">
        <v>96.0</v>
      </c>
      <c r="J99" s="156">
        <f t="shared" si="5"/>
        <v>72.19855047</v>
      </c>
      <c r="K99" s="194">
        <v>96.0</v>
      </c>
      <c r="L99" s="156">
        <f t="shared" si="6"/>
        <v>16.55225338</v>
      </c>
      <c r="M99" s="194">
        <v>96.0</v>
      </c>
      <c r="N99" s="156">
        <f t="shared" si="7"/>
        <v>25.41885777</v>
      </c>
      <c r="O99" s="194">
        <v>96.0</v>
      </c>
      <c r="P99" s="156">
        <f t="shared" si="8"/>
        <v>5.738571087</v>
      </c>
      <c r="Q99" s="194">
        <v>96.0</v>
      </c>
      <c r="R99" s="156">
        <f t="shared" si="9"/>
        <v>2.099942269</v>
      </c>
      <c r="S99" s="194">
        <v>96.0</v>
      </c>
      <c r="T99" s="156">
        <f t="shared" si="10"/>
        <v>0.2722104924</v>
      </c>
      <c r="U99" s="194">
        <v>96.0</v>
      </c>
      <c r="V99" s="156">
        <f t="shared" si="11"/>
        <v>1.819949966</v>
      </c>
      <c r="W99" s="194">
        <v>96.0</v>
      </c>
      <c r="X99" s="156">
        <f t="shared" si="12"/>
        <v>0.2359157601</v>
      </c>
      <c r="Y99" s="194">
        <v>96.0</v>
      </c>
      <c r="Z99" s="156">
        <f t="shared" si="13"/>
        <v>0.1814736616</v>
      </c>
      <c r="AA99" s="194">
        <v>96.0</v>
      </c>
      <c r="AB99" s="156">
        <f t="shared" si="14"/>
        <v>0.02249098112</v>
      </c>
      <c r="AC99" s="117"/>
      <c r="AD99" s="117"/>
    </row>
    <row r="100" ht="15.75" customHeight="1">
      <c r="A100" s="194">
        <v>97.0</v>
      </c>
      <c r="B100" s="156">
        <f t="shared" si="1"/>
        <v>210.9213961</v>
      </c>
      <c r="C100" s="194">
        <v>97.0</v>
      </c>
      <c r="D100" s="156">
        <f t="shared" si="2"/>
        <v>129.4034264</v>
      </c>
      <c r="E100" s="194">
        <v>97.0</v>
      </c>
      <c r="F100" s="156">
        <f t="shared" si="3"/>
        <v>199.2035407</v>
      </c>
      <c r="G100" s="194">
        <v>97.0</v>
      </c>
      <c r="H100" s="156">
        <f t="shared" si="4"/>
        <v>122.2143472</v>
      </c>
      <c r="I100" s="194">
        <v>97.0</v>
      </c>
      <c r="J100" s="156">
        <f t="shared" si="5"/>
        <v>70.39358671</v>
      </c>
      <c r="K100" s="194">
        <v>97.0</v>
      </c>
      <c r="L100" s="156">
        <f t="shared" si="6"/>
        <v>15.89016324</v>
      </c>
      <c r="M100" s="194">
        <v>97.0</v>
      </c>
      <c r="N100" s="156">
        <f t="shared" si="7"/>
        <v>24.52919775</v>
      </c>
      <c r="O100" s="194">
        <v>97.0</v>
      </c>
      <c r="P100" s="156">
        <f t="shared" si="8"/>
        <v>5.451642532</v>
      </c>
      <c r="Q100" s="194">
        <v>97.0</v>
      </c>
      <c r="R100" s="156">
        <f t="shared" si="9"/>
        <v>1.973945733</v>
      </c>
      <c r="S100" s="194">
        <v>97.0</v>
      </c>
      <c r="T100" s="156">
        <f t="shared" si="10"/>
        <v>0.2504336531</v>
      </c>
      <c r="U100" s="194">
        <v>97.0</v>
      </c>
      <c r="V100" s="156">
        <f t="shared" si="11"/>
        <v>1.710752968</v>
      </c>
      <c r="W100" s="194">
        <v>97.0</v>
      </c>
      <c r="X100" s="156">
        <f t="shared" si="12"/>
        <v>0.2170424993</v>
      </c>
      <c r="Y100" s="194">
        <v>97.0</v>
      </c>
      <c r="Z100" s="156">
        <f t="shared" si="13"/>
        <v>0.1669557687</v>
      </c>
      <c r="AA100" s="194">
        <v>97.0</v>
      </c>
      <c r="AB100" s="156">
        <f t="shared" si="14"/>
        <v>0.02024188301</v>
      </c>
      <c r="AC100" s="117"/>
      <c r="AD100" s="117"/>
    </row>
    <row r="101" ht="15.75" customHeight="1">
      <c r="A101" s="194">
        <v>98.0</v>
      </c>
      <c r="B101" s="156">
        <f t="shared" si="1"/>
        <v>207.7575751</v>
      </c>
      <c r="C101" s="194">
        <v>98.0</v>
      </c>
      <c r="D101" s="156">
        <f t="shared" si="2"/>
        <v>126.8153579</v>
      </c>
      <c r="E101" s="194">
        <v>98.0</v>
      </c>
      <c r="F101" s="156">
        <f t="shared" si="3"/>
        <v>196.2154876</v>
      </c>
      <c r="G101" s="194">
        <v>98.0</v>
      </c>
      <c r="H101" s="156">
        <f t="shared" si="4"/>
        <v>119.7700602</v>
      </c>
      <c r="I101" s="194">
        <v>98.0</v>
      </c>
      <c r="J101" s="156">
        <f t="shared" si="5"/>
        <v>68.63374704</v>
      </c>
      <c r="K101" s="194">
        <v>98.0</v>
      </c>
      <c r="L101" s="156">
        <f t="shared" si="6"/>
        <v>15.25455671</v>
      </c>
      <c r="M101" s="194">
        <v>98.0</v>
      </c>
      <c r="N101" s="156">
        <f t="shared" si="7"/>
        <v>23.67067583</v>
      </c>
      <c r="O101" s="194">
        <v>98.0</v>
      </c>
      <c r="P101" s="156">
        <f t="shared" si="8"/>
        <v>5.179060406</v>
      </c>
      <c r="Q101" s="194">
        <v>98.0</v>
      </c>
      <c r="R101" s="156">
        <f t="shared" si="9"/>
        <v>1.855508989</v>
      </c>
      <c r="S101" s="194">
        <v>98.0</v>
      </c>
      <c r="T101" s="156">
        <f t="shared" si="10"/>
        <v>0.2303989608</v>
      </c>
      <c r="U101" s="194">
        <v>98.0</v>
      </c>
      <c r="V101" s="156">
        <f t="shared" si="11"/>
        <v>1.60810779</v>
      </c>
      <c r="W101" s="194">
        <v>98.0</v>
      </c>
      <c r="X101" s="156">
        <f t="shared" si="12"/>
        <v>0.1996790994</v>
      </c>
      <c r="Y101" s="194">
        <v>98.0</v>
      </c>
      <c r="Z101" s="156">
        <f t="shared" si="13"/>
        <v>0.1535993072</v>
      </c>
      <c r="AA101" s="194">
        <v>98.0</v>
      </c>
      <c r="AB101" s="156">
        <f t="shared" si="14"/>
        <v>0.01821769471</v>
      </c>
      <c r="AC101" s="117"/>
      <c r="AD101" s="117"/>
    </row>
    <row r="102" ht="15.75" customHeight="1">
      <c r="A102" s="194">
        <v>99.0</v>
      </c>
      <c r="B102" s="156">
        <f t="shared" si="1"/>
        <v>204.6412115</v>
      </c>
      <c r="C102" s="194">
        <v>99.0</v>
      </c>
      <c r="D102" s="156">
        <f t="shared" si="2"/>
        <v>124.2790507</v>
      </c>
      <c r="E102" s="194">
        <v>99.0</v>
      </c>
      <c r="F102" s="156">
        <f t="shared" si="3"/>
        <v>193.2722553</v>
      </c>
      <c r="G102" s="194">
        <v>99.0</v>
      </c>
      <c r="H102" s="156">
        <f t="shared" si="4"/>
        <v>117.374659</v>
      </c>
      <c r="I102" s="194">
        <v>99.0</v>
      </c>
      <c r="J102" s="156">
        <f t="shared" si="5"/>
        <v>66.91790337</v>
      </c>
      <c r="K102" s="194">
        <v>99.0</v>
      </c>
      <c r="L102" s="156">
        <f t="shared" si="6"/>
        <v>14.64437444</v>
      </c>
      <c r="M102" s="194">
        <v>99.0</v>
      </c>
      <c r="N102" s="156">
        <f t="shared" si="7"/>
        <v>22.84220217</v>
      </c>
      <c r="O102" s="194">
        <v>99.0</v>
      </c>
      <c r="P102" s="156">
        <f t="shared" si="8"/>
        <v>4.920107385</v>
      </c>
      <c r="Q102" s="194">
        <v>99.0</v>
      </c>
      <c r="R102" s="156">
        <f t="shared" si="9"/>
        <v>1.744178449</v>
      </c>
      <c r="S102" s="194">
        <v>99.0</v>
      </c>
      <c r="T102" s="156">
        <f t="shared" si="10"/>
        <v>0.2119670439</v>
      </c>
      <c r="U102" s="194">
        <v>99.0</v>
      </c>
      <c r="V102" s="156">
        <f t="shared" si="11"/>
        <v>1.511621323</v>
      </c>
      <c r="W102" s="194">
        <v>99.0</v>
      </c>
      <c r="X102" s="156">
        <f t="shared" si="12"/>
        <v>0.1837047714</v>
      </c>
      <c r="Y102" s="194">
        <v>99.0</v>
      </c>
      <c r="Z102" s="156">
        <f t="shared" si="13"/>
        <v>0.1413113626</v>
      </c>
      <c r="AA102" s="194">
        <v>99.0</v>
      </c>
      <c r="AB102" s="156">
        <f t="shared" si="14"/>
        <v>0.01639592524</v>
      </c>
      <c r="AC102" s="117"/>
      <c r="AD102" s="117"/>
    </row>
    <row r="103" ht="15.75" customHeight="1">
      <c r="A103" s="194">
        <v>100.0</v>
      </c>
      <c r="B103" s="156">
        <f t="shared" si="1"/>
        <v>201.5715933</v>
      </c>
      <c r="C103" s="194">
        <v>100.0</v>
      </c>
      <c r="D103" s="156">
        <f t="shared" si="2"/>
        <v>121.7934697</v>
      </c>
      <c r="E103" s="194">
        <v>100.0</v>
      </c>
      <c r="F103" s="156">
        <f t="shared" si="3"/>
        <v>190.3731715</v>
      </c>
      <c r="G103" s="194">
        <v>100.0</v>
      </c>
      <c r="H103" s="156">
        <f t="shared" si="4"/>
        <v>115.0271658</v>
      </c>
      <c r="I103" s="194">
        <v>100.0</v>
      </c>
      <c r="J103" s="156">
        <f t="shared" si="5"/>
        <v>65.24495578</v>
      </c>
      <c r="K103" s="194">
        <v>100.0</v>
      </c>
      <c r="L103" s="156">
        <f t="shared" si="6"/>
        <v>14.05859947</v>
      </c>
      <c r="M103" s="194">
        <v>100.0</v>
      </c>
      <c r="N103" s="156">
        <f t="shared" si="7"/>
        <v>22.0427251</v>
      </c>
      <c r="O103" s="194">
        <v>100.0</v>
      </c>
      <c r="P103" s="156">
        <f t="shared" si="8"/>
        <v>4.674102016</v>
      </c>
      <c r="Q103" s="194">
        <v>100.0</v>
      </c>
      <c r="R103" s="156">
        <f t="shared" si="9"/>
        <v>1.639527742</v>
      </c>
      <c r="S103" s="194">
        <v>100.0</v>
      </c>
      <c r="T103" s="156">
        <f t="shared" si="10"/>
        <v>0.1950096804</v>
      </c>
      <c r="U103" s="194">
        <v>100.0</v>
      </c>
      <c r="V103" s="156">
        <f t="shared" si="11"/>
        <v>1.420924043</v>
      </c>
      <c r="W103" s="194">
        <v>100.0</v>
      </c>
      <c r="X103" s="156">
        <f t="shared" si="12"/>
        <v>0.1690083897</v>
      </c>
      <c r="Y103" s="194">
        <v>100.0</v>
      </c>
      <c r="Z103" s="156">
        <f t="shared" si="13"/>
        <v>0.1300064536</v>
      </c>
      <c r="AA103" s="194">
        <v>100.0</v>
      </c>
      <c r="AB103" s="156">
        <f t="shared" si="14"/>
        <v>0.01475633272</v>
      </c>
      <c r="AC103" s="117"/>
      <c r="AD103" s="117"/>
    </row>
    <row r="104" ht="15.75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</row>
    <row r="105" ht="15.75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</row>
    <row r="106" ht="15.75" customHeight="1">
      <c r="A106" s="195" t="s">
        <v>673</v>
      </c>
      <c r="B106" s="196"/>
      <c r="C106" s="19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ht="15.75" customHeight="1">
      <c r="A107" s="197" t="s">
        <v>674</v>
      </c>
      <c r="B107" s="120" t="s">
        <v>675</v>
      </c>
      <c r="C107" s="120" t="s">
        <v>676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</row>
    <row r="108" ht="15.75" customHeight="1">
      <c r="A108" s="198" t="s">
        <v>677</v>
      </c>
      <c r="B108" s="199">
        <v>0.65</v>
      </c>
      <c r="C108" s="199" t="s">
        <v>678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</row>
    <row r="109" ht="15.75" customHeight="1">
      <c r="A109" s="198" t="s">
        <v>679</v>
      </c>
      <c r="B109" s="199">
        <v>0.75</v>
      </c>
      <c r="C109" s="199">
        <v>0.75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</row>
    <row r="110" ht="15.75" customHeight="1">
      <c r="A110" s="198" t="s">
        <v>680</v>
      </c>
      <c r="B110" s="199">
        <v>0.75</v>
      </c>
      <c r="C110" s="199">
        <v>0.75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</row>
    <row r="111" ht="15.75" customHeight="1">
      <c r="A111" s="198" t="s">
        <v>681</v>
      </c>
      <c r="B111" s="199">
        <v>0.75</v>
      </c>
      <c r="C111" s="199" t="s">
        <v>678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</row>
    <row r="112" ht="15.75" customHeight="1">
      <c r="A112" s="198" t="s">
        <v>682</v>
      </c>
      <c r="B112" s="199">
        <v>0.85</v>
      </c>
      <c r="C112" s="199">
        <v>0.85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</row>
    <row r="113" ht="15.75" customHeight="1">
      <c r="A113" s="198" t="s">
        <v>683</v>
      </c>
      <c r="B113" s="199">
        <v>0.9</v>
      </c>
      <c r="C113" s="199">
        <v>0.9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</row>
    <row r="114" ht="15.75" customHeight="1">
      <c r="A114" s="198" t="s">
        <v>684</v>
      </c>
      <c r="B114" s="199">
        <v>0.9</v>
      </c>
      <c r="C114" s="199">
        <v>0.9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</row>
    <row r="115" ht="15.75" customHeight="1">
      <c r="A115" s="198" t="s">
        <v>685</v>
      </c>
      <c r="B115" s="199">
        <v>0.95</v>
      </c>
      <c r="C115" s="199">
        <v>0.95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</row>
    <row r="116" ht="15.75" customHeight="1">
      <c r="A116" s="198" t="s">
        <v>686</v>
      </c>
      <c r="B116" s="199">
        <v>0.95</v>
      </c>
      <c r="C116" s="199">
        <v>0.95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</row>
    <row r="117" ht="15.75" customHeight="1">
      <c r="A117" s="198" t="s">
        <v>687</v>
      </c>
      <c r="B117" s="199">
        <v>0.9</v>
      </c>
      <c r="C117" s="199">
        <v>0.9</v>
      </c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</row>
    <row r="118" ht="15.75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</row>
    <row r="119" ht="15.75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</row>
    <row r="120" ht="15.7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</row>
    <row r="121" ht="15.7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</row>
    <row r="122" ht="15.7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</row>
    <row r="123" ht="15.7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</row>
    <row r="124" ht="15.75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</row>
    <row r="125" ht="15.7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</row>
    <row r="126" ht="15.7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</row>
    <row r="127" ht="15.7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</row>
    <row r="128" ht="15.7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</row>
    <row r="129" ht="15.75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</row>
    <row r="130" ht="15.75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</row>
    <row r="131" ht="15.7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</row>
    <row r="132" ht="15.75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ht="15.75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</row>
    <row r="134" ht="15.75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</row>
    <row r="135" ht="15.75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</row>
    <row r="136" ht="15.75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</row>
    <row r="137" ht="15.75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</row>
    <row r="138" ht="15.75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</row>
    <row r="139" ht="15.7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</row>
    <row r="140" ht="15.7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</row>
    <row r="141" ht="15.75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</row>
    <row r="142" ht="15.75" customHeigh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</row>
    <row r="143" ht="15.75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</row>
    <row r="144" ht="15.75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</row>
    <row r="145" ht="15.75" customHeigh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</row>
    <row r="146" ht="15.75" customHeigh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</row>
    <row r="147" ht="15.75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</row>
    <row r="148" ht="15.75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</row>
    <row r="149" ht="15.75" customHeigh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</row>
    <row r="150" ht="15.75" customHeigh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</row>
    <row r="151" ht="15.75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</row>
    <row r="152" ht="15.75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</row>
    <row r="153" ht="15.75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</row>
    <row r="154" ht="15.75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</row>
    <row r="155" ht="15.75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</row>
    <row r="156" ht="15.75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</row>
    <row r="157" ht="15.75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</row>
    <row r="158" ht="15.7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ht="15.75" customHeigh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</row>
    <row r="160" ht="15.75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</row>
    <row r="161" ht="15.75" customHeigh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</row>
    <row r="162" ht="15.75" customHeight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</row>
    <row r="163" ht="15.75" customHeight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</row>
    <row r="164" ht="15.75" customHeight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</row>
    <row r="165" ht="15.75" customHeight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</row>
    <row r="166" ht="15.75" customHeight="1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</row>
    <row r="167" ht="15.75" customHeight="1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</row>
    <row r="168" ht="15.75" customHeight="1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</row>
    <row r="169" ht="15.7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</row>
    <row r="170" ht="15.7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</row>
    <row r="171" ht="15.75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</row>
    <row r="172" ht="15.75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</row>
    <row r="173" ht="15.75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</row>
    <row r="174" ht="15.75" customHeight="1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</row>
    <row r="175" ht="15.75" customHeight="1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</row>
    <row r="176" ht="15.75" customHeight="1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</row>
    <row r="177" ht="15.75" customHeight="1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</row>
    <row r="178" ht="15.75" customHeight="1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</row>
    <row r="179" ht="15.75" customHeigh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</row>
    <row r="180" ht="15.75" customHeight="1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</row>
    <row r="181" ht="15.75" customHeight="1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</row>
    <row r="182" ht="15.75" customHeigh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</row>
    <row r="183" ht="15.75" customHeight="1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</row>
    <row r="184" ht="15.75" customHeight="1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ht="15.75" customHeigh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</row>
    <row r="186" ht="15.75" customHeigh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</row>
    <row r="187" ht="15.75" customHeigh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</row>
    <row r="188" ht="15.75" customHeight="1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</row>
    <row r="189" ht="15.75" customHeight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</row>
    <row r="190" ht="15.75" customHeight="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</row>
    <row r="191" ht="15.75" customHeigh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</row>
    <row r="192" ht="15.75" customHeight="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</row>
    <row r="193" ht="15.75" customHeight="1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</row>
    <row r="194" ht="15.75" customHeight="1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</row>
    <row r="195" ht="15.75" customHeight="1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</row>
    <row r="196" ht="15.75" customHeight="1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</row>
    <row r="197" ht="15.75" customHeigh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</row>
    <row r="198" ht="15.75" customHeigh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</row>
    <row r="199" ht="15.75" customHeight="1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</row>
    <row r="200" ht="15.75" customHeight="1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</row>
    <row r="201" ht="15.75" customHeigh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</row>
    <row r="202" ht="15.75" customHeight="1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</row>
    <row r="203" ht="15.75" customHeight="1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</row>
    <row r="204" ht="15.75" customHeight="1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</row>
    <row r="205" ht="15.75" customHeight="1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</row>
    <row r="206" ht="15.75" customHeight="1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</row>
    <row r="207" ht="15.75" customHeigh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</row>
    <row r="208" ht="15.75" customHeigh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</row>
    <row r="209" ht="15.75" customHeigh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</row>
    <row r="210" ht="15.75" customHeight="1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</row>
    <row r="211" ht="15.75" customHeight="1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ht="15.75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</row>
    <row r="213" ht="15.75" customHeigh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</row>
    <row r="214" ht="15.75" customHeigh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</row>
    <row r="215" ht="15.75" customHeight="1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</row>
    <row r="216" ht="15.75" customHeigh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</row>
    <row r="217" ht="15.75" customHeigh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</row>
    <row r="218" ht="15.75" customHeight="1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</row>
    <row r="219" ht="15.75" customHeigh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</row>
    <row r="220" ht="15.75" customHeigh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</row>
    <row r="221" ht="15.75" customHeight="1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</row>
    <row r="222" ht="15.75" customHeight="1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</row>
    <row r="223" ht="15.75" customHeight="1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</row>
    <row r="224" ht="15.75" customHeight="1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</row>
    <row r="225" ht="15.7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</row>
    <row r="226" ht="15.75" customHeigh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</row>
    <row r="227" ht="15.7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</row>
    <row r="228" ht="15.75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</row>
    <row r="229" ht="15.75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</row>
    <row r="230" ht="15.75" customHeight="1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</row>
    <row r="231" ht="15.75" customHeight="1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</row>
    <row r="232" ht="15.75" customHeight="1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</row>
    <row r="233" ht="15.75" customHeigh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</row>
    <row r="234" ht="15.75" customHeight="1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</row>
    <row r="235" ht="15.75" customHeigh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</row>
    <row r="236" ht="15.75" customHeigh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</row>
    <row r="237" ht="15.75" customHeight="1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</row>
    <row r="238" ht="15.75" customHeight="1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</row>
    <row r="239" ht="15.75" customHeight="1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</row>
    <row r="240" ht="15.75" customHeigh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</row>
    <row r="241" ht="15.75" customHeight="1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</row>
    <row r="242" ht="15.75" customHeigh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</row>
    <row r="243" ht="15.75" customHeight="1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</row>
    <row r="244" ht="15.75" customHeight="1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</row>
    <row r="245" ht="15.75" customHeight="1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</row>
    <row r="246" ht="15.75" customHeight="1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</row>
    <row r="247" ht="15.75" customHeight="1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</row>
    <row r="248" ht="15.75" customHeight="1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</row>
    <row r="249" ht="15.75" customHeight="1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</row>
    <row r="250" ht="15.75" customHeight="1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</row>
    <row r="251" ht="15.75" customHeight="1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</row>
    <row r="252" ht="15.75" customHeight="1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</row>
    <row r="253" ht="15.75" customHeight="1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</row>
    <row r="254" ht="15.75" customHeight="1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</row>
    <row r="255" ht="15.75" customHeight="1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</row>
    <row r="256" ht="15.75" customHeight="1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</row>
    <row r="257" ht="15.75" customHeight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</row>
    <row r="258" ht="15.75" customHeight="1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</row>
    <row r="259" ht="15.75" customHeight="1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</row>
    <row r="260" ht="15.75" customHeight="1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</row>
    <row r="261" ht="15.75" customHeight="1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</row>
    <row r="262" ht="15.75" customHeight="1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</row>
    <row r="263" ht="15.75" customHeigh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</row>
    <row r="264" ht="15.75" customHeight="1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</row>
    <row r="265" ht="15.75" customHeight="1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</row>
    <row r="266" ht="15.75" customHeight="1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</row>
    <row r="267" ht="15.75" customHeight="1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</row>
    <row r="268" ht="15.75" customHeight="1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</row>
    <row r="269" ht="15.75" customHeight="1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</row>
    <row r="270" ht="15.75" customHeight="1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</row>
    <row r="271" ht="15.75" customHeight="1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</row>
    <row r="272" ht="15.75" customHeight="1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</row>
    <row r="273" ht="15.75" customHeight="1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</row>
    <row r="274" ht="15.75" customHeight="1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</row>
    <row r="275" ht="15.75" customHeight="1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</row>
    <row r="276" ht="15.75" customHeight="1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</row>
    <row r="277" ht="15.75" customHeight="1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</row>
    <row r="278" ht="15.75" customHeight="1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</row>
    <row r="279" ht="15.75" customHeight="1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</row>
    <row r="280" ht="15.75" customHeigh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</row>
    <row r="281" ht="15.75" customHeigh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</row>
    <row r="282" ht="15.75" customHeigh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</row>
    <row r="283" ht="15.7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</row>
    <row r="284" ht="15.75" customHeigh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</row>
    <row r="285" ht="15.75" customHeigh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</row>
    <row r="286" ht="15.75" customHeight="1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</row>
    <row r="287" ht="15.75" customHeight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</row>
    <row r="288" ht="15.75" customHeight="1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</row>
    <row r="289" ht="15.75" customHeight="1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</row>
    <row r="290" ht="15.75" customHeight="1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</row>
    <row r="291" ht="15.75" customHeight="1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</row>
    <row r="292" ht="15.75" customHeight="1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</row>
    <row r="293" ht="15.75" customHeight="1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</row>
    <row r="294" ht="15.75" customHeight="1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</row>
    <row r="295" ht="15.75" customHeight="1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</row>
    <row r="296" ht="15.75" customHeigh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</row>
    <row r="297" ht="15.75" customHeight="1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</row>
    <row r="298" ht="15.75" customHeight="1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</row>
    <row r="299" ht="15.75" customHeight="1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</row>
    <row r="300" ht="15.75" customHeigh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</row>
    <row r="301" ht="15.75" customHeight="1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</row>
    <row r="302" ht="15.75" customHeight="1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</row>
    <row r="303" ht="15.75" customHeight="1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</row>
    <row r="304" ht="15.75" customHeight="1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</row>
    <row r="305" ht="15.75" customHeight="1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</row>
    <row r="306" ht="15.75" customHeight="1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</row>
    <row r="307" ht="15.75" customHeight="1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</row>
    <row r="308" ht="15.75" customHeight="1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</row>
    <row r="309" ht="15.75" customHeight="1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</row>
    <row r="310" ht="15.75" customHeight="1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</row>
    <row r="311" ht="15.75" customHeight="1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</row>
    <row r="312" ht="15.75" customHeight="1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</row>
    <row r="313" ht="15.75" customHeight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</row>
    <row r="314" ht="15.75" customHeight="1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</row>
    <row r="315" ht="15.75" customHeight="1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</row>
    <row r="316" ht="15.75" customHeight="1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</row>
    <row r="317" ht="15.75" customHeight="1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</row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D1"/>
    <mergeCell ref="F1:H1"/>
    <mergeCell ref="N1:P1"/>
    <mergeCell ref="R1:T1"/>
    <mergeCell ref="V1:X1"/>
    <mergeCell ref="Z1:AB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9.88"/>
    <col customWidth="1" min="4" max="4" width="9.38"/>
    <col customWidth="1" min="5" max="5" width="8.75"/>
    <col customWidth="1" min="6" max="6" width="9.13"/>
    <col customWidth="1" min="7" max="7" width="9.75"/>
    <col customWidth="1" min="8" max="8" width="11.13"/>
    <col customWidth="1" min="9" max="9" width="13.88"/>
    <col customWidth="1" min="10" max="10" width="3.75"/>
    <col customWidth="1" min="12" max="12" width="12.5"/>
    <col customWidth="1" min="13" max="13" width="11.5"/>
    <col customWidth="1" min="14" max="14" width="6.88"/>
    <col customWidth="1" min="15" max="15" width="8.75"/>
    <col customWidth="1" min="16" max="16" width="9.13"/>
    <col customWidth="1" min="17" max="17" width="9.75"/>
    <col customWidth="1" min="18" max="18" width="11.13"/>
    <col customWidth="1" min="19" max="19" width="13.5"/>
  </cols>
  <sheetData>
    <row r="1" ht="15.75" customHeight="1">
      <c r="B1" s="118" t="s">
        <v>688</v>
      </c>
      <c r="E1" s="118" t="s">
        <v>689</v>
      </c>
      <c r="G1" s="118" t="s">
        <v>514</v>
      </c>
      <c r="H1" s="118" t="s">
        <v>690</v>
      </c>
      <c r="L1" s="118" t="s">
        <v>688</v>
      </c>
      <c r="O1" s="118" t="s">
        <v>689</v>
      </c>
      <c r="Q1" s="118" t="s">
        <v>442</v>
      </c>
      <c r="R1" s="118" t="s">
        <v>690</v>
      </c>
    </row>
    <row r="2" ht="15.75" customHeight="1">
      <c r="B2" s="118"/>
      <c r="C2" s="118"/>
    </row>
    <row r="3" ht="15.75" customHeight="1">
      <c r="A3" s="200" t="s">
        <v>691</v>
      </c>
      <c r="B3" s="201" t="s">
        <v>448</v>
      </c>
      <c r="C3" s="201" t="s">
        <v>447</v>
      </c>
      <c r="D3" s="202" t="s">
        <v>692</v>
      </c>
      <c r="E3" s="201" t="s">
        <v>5</v>
      </c>
      <c r="F3" s="201" t="s">
        <v>693</v>
      </c>
      <c r="G3" s="203" t="s">
        <v>694</v>
      </c>
      <c r="H3" s="200" t="s">
        <v>695</v>
      </c>
      <c r="I3" s="200" t="s">
        <v>696</v>
      </c>
      <c r="K3" s="200" t="s">
        <v>691</v>
      </c>
      <c r="L3" s="204" t="s">
        <v>448</v>
      </c>
      <c r="M3" s="204" t="s">
        <v>447</v>
      </c>
      <c r="N3" s="204" t="s">
        <v>692</v>
      </c>
      <c r="O3" s="204" t="s">
        <v>5</v>
      </c>
      <c r="P3" s="204" t="s">
        <v>693</v>
      </c>
      <c r="Q3" s="204" t="s">
        <v>694</v>
      </c>
      <c r="R3" s="204" t="s">
        <v>695</v>
      </c>
      <c r="S3" s="204" t="s">
        <v>696</v>
      </c>
    </row>
    <row r="4" ht="15.75" customHeight="1">
      <c r="A4" s="205"/>
      <c r="B4" s="205"/>
      <c r="C4" s="205"/>
      <c r="D4" s="206"/>
      <c r="E4" s="205"/>
      <c r="F4" s="205"/>
      <c r="G4" s="205"/>
      <c r="H4" s="205"/>
      <c r="I4" s="205"/>
      <c r="K4" s="205"/>
      <c r="L4" s="207"/>
      <c r="M4" s="207"/>
      <c r="N4" s="207"/>
      <c r="O4" s="207"/>
      <c r="P4" s="207"/>
      <c r="Q4" s="207"/>
      <c r="R4" s="207"/>
      <c r="S4" s="207"/>
    </row>
    <row r="5" ht="15.75" customHeight="1">
      <c r="A5" s="115" t="str">
        <f t="shared" ref="A5:A7" si="1">concatenate(B5,C5)</f>
        <v>EllaSmyth</v>
      </c>
      <c r="B5" s="208" t="s">
        <v>51</v>
      </c>
      <c r="C5" s="208" t="s">
        <v>136</v>
      </c>
      <c r="D5" s="209">
        <v>11.0</v>
      </c>
      <c r="E5" s="208" t="s">
        <v>697</v>
      </c>
      <c r="F5" s="208" t="s">
        <v>452</v>
      </c>
      <c r="G5" s="209">
        <v>24.25</v>
      </c>
      <c r="H5" s="210">
        <v>1.0</v>
      </c>
      <c r="I5" s="210">
        <v>500.0</v>
      </c>
      <c r="K5" s="115" t="str">
        <f t="shared" ref="K5:K10" si="2">concatenate(L5,M5)</f>
        <v>Miranda Helvoigt</v>
      </c>
      <c r="L5" s="208" t="s">
        <v>698</v>
      </c>
      <c r="M5" s="208" t="s">
        <v>699</v>
      </c>
      <c r="N5" s="209">
        <v>14.0</v>
      </c>
      <c r="O5" s="208" t="s">
        <v>700</v>
      </c>
      <c r="P5" s="208" t="s">
        <v>452</v>
      </c>
      <c r="Q5" s="210">
        <v>52.65625</v>
      </c>
      <c r="R5" s="210">
        <v>1.0</v>
      </c>
      <c r="S5" s="210">
        <v>500.0</v>
      </c>
    </row>
    <row r="6" ht="15.75" customHeight="1">
      <c r="A6" s="115" t="str">
        <f t="shared" si="1"/>
        <v>SophieSharpe</v>
      </c>
      <c r="B6" s="208" t="s">
        <v>138</v>
      </c>
      <c r="C6" s="208" t="s">
        <v>139</v>
      </c>
      <c r="D6" s="209">
        <v>12.0</v>
      </c>
      <c r="E6" s="208" t="s">
        <v>701</v>
      </c>
      <c r="F6" s="208" t="s">
        <v>452</v>
      </c>
      <c r="G6" s="209">
        <v>23.0</v>
      </c>
      <c r="H6" s="210">
        <v>2.0</v>
      </c>
      <c r="I6" s="210">
        <v>460.0</v>
      </c>
      <c r="K6" s="115" t="str">
        <f t="shared" si="2"/>
        <v>MayaSmith</v>
      </c>
      <c r="L6" s="208" t="s">
        <v>85</v>
      </c>
      <c r="M6" s="208" t="s">
        <v>702</v>
      </c>
      <c r="N6" s="209">
        <v>14.0</v>
      </c>
      <c r="O6" s="208" t="s">
        <v>700</v>
      </c>
      <c r="P6" s="208" t="s">
        <v>452</v>
      </c>
      <c r="Q6" s="210">
        <v>49.5</v>
      </c>
      <c r="R6" s="210">
        <v>2.0</v>
      </c>
      <c r="S6" s="210">
        <v>460.0</v>
      </c>
    </row>
    <row r="7" ht="15.75" customHeight="1">
      <c r="A7" s="115" t="str">
        <f t="shared" si="1"/>
        <v>MayaSmith</v>
      </c>
      <c r="B7" s="208" t="s">
        <v>85</v>
      </c>
      <c r="C7" s="208" t="s">
        <v>702</v>
      </c>
      <c r="D7" s="209">
        <v>14.0</v>
      </c>
      <c r="E7" s="208" t="s">
        <v>700</v>
      </c>
      <c r="F7" s="208" t="s">
        <v>452</v>
      </c>
      <c r="G7" s="209">
        <v>22.5</v>
      </c>
      <c r="H7" s="210">
        <v>3.0</v>
      </c>
      <c r="I7" s="210">
        <v>423.2</v>
      </c>
      <c r="K7" s="115" t="str">
        <f t="shared" si="2"/>
        <v>AbigaleShantz</v>
      </c>
      <c r="L7" s="208" t="s">
        <v>146</v>
      </c>
      <c r="M7" s="208" t="s">
        <v>147</v>
      </c>
      <c r="N7" s="209">
        <v>12.0</v>
      </c>
      <c r="O7" s="208" t="s">
        <v>701</v>
      </c>
      <c r="P7" s="208" t="s">
        <v>452</v>
      </c>
      <c r="Q7" s="210">
        <v>43.0</v>
      </c>
      <c r="R7" s="210">
        <v>3.0</v>
      </c>
      <c r="S7" s="210">
        <v>423.2</v>
      </c>
    </row>
    <row r="8" ht="15.75" customHeight="1">
      <c r="B8" s="208" t="s">
        <v>703</v>
      </c>
      <c r="C8" s="208" t="s">
        <v>704</v>
      </c>
      <c r="D8" s="209">
        <v>10.0</v>
      </c>
      <c r="E8" s="208" t="s">
        <v>697</v>
      </c>
      <c r="F8" s="208" t="s">
        <v>705</v>
      </c>
      <c r="G8" s="209">
        <v>22.25</v>
      </c>
      <c r="H8" s="210">
        <v>4.0</v>
      </c>
      <c r="I8" s="210">
        <v>389.34</v>
      </c>
      <c r="K8" s="115" t="str">
        <f t="shared" si="2"/>
        <v>SophieSharpe</v>
      </c>
      <c r="L8" s="208" t="s">
        <v>138</v>
      </c>
      <c r="M8" s="208" t="s">
        <v>139</v>
      </c>
      <c r="N8" s="209">
        <v>12.0</v>
      </c>
      <c r="O8" s="208" t="s">
        <v>701</v>
      </c>
      <c r="P8" s="208" t="s">
        <v>452</v>
      </c>
      <c r="Q8" s="210">
        <v>41.875</v>
      </c>
      <c r="R8" s="210">
        <v>4.0</v>
      </c>
      <c r="S8" s="210">
        <v>389.34</v>
      </c>
    </row>
    <row r="9" ht="15.75" customHeight="1">
      <c r="B9" s="208" t="s">
        <v>706</v>
      </c>
      <c r="C9" s="208" t="s">
        <v>707</v>
      </c>
      <c r="D9" s="209">
        <v>9.0</v>
      </c>
      <c r="E9" s="208" t="s">
        <v>708</v>
      </c>
      <c r="F9" s="208" t="s">
        <v>705</v>
      </c>
      <c r="G9" s="209">
        <v>21.75</v>
      </c>
      <c r="H9" s="210">
        <v>5.0</v>
      </c>
      <c r="I9" s="210">
        <v>358.2</v>
      </c>
      <c r="K9" s="115" t="str">
        <f t="shared" si="2"/>
        <v>PoppySimons</v>
      </c>
      <c r="L9" s="208" t="s">
        <v>101</v>
      </c>
      <c r="M9" s="208" t="s">
        <v>153</v>
      </c>
      <c r="N9" s="209">
        <v>14.0</v>
      </c>
      <c r="O9" s="208" t="s">
        <v>700</v>
      </c>
      <c r="P9" s="208" t="s">
        <v>452</v>
      </c>
      <c r="Q9" s="210">
        <v>41.625</v>
      </c>
      <c r="R9" s="210">
        <v>5.0</v>
      </c>
      <c r="S9" s="210">
        <v>358.2</v>
      </c>
    </row>
    <row r="10" ht="15.75" customHeight="1">
      <c r="B10" s="208" t="s">
        <v>709</v>
      </c>
      <c r="C10" s="208" t="s">
        <v>710</v>
      </c>
      <c r="D10" s="209">
        <v>11.0</v>
      </c>
      <c r="E10" s="208" t="s">
        <v>697</v>
      </c>
      <c r="F10" s="208" t="s">
        <v>705</v>
      </c>
      <c r="G10" s="209">
        <v>21.75</v>
      </c>
      <c r="H10" s="210">
        <v>6.0</v>
      </c>
      <c r="I10" s="210">
        <v>329.54</v>
      </c>
      <c r="K10" s="115" t="str">
        <f t="shared" si="2"/>
        <v>AnfisaCarter</v>
      </c>
      <c r="L10" s="208" t="s">
        <v>187</v>
      </c>
      <c r="M10" s="208" t="s">
        <v>188</v>
      </c>
      <c r="N10" s="209">
        <v>11.0</v>
      </c>
      <c r="O10" s="208" t="s">
        <v>697</v>
      </c>
      <c r="P10" s="208" t="s">
        <v>452</v>
      </c>
      <c r="Q10" s="210">
        <v>39.3125</v>
      </c>
      <c r="R10" s="210">
        <v>6.0</v>
      </c>
      <c r="S10" s="210">
        <v>329.54</v>
      </c>
    </row>
    <row r="11" ht="15.75" customHeight="1">
      <c r="A11" s="115" t="str">
        <f t="shared" ref="A11:A14" si="3">concatenate(B11,C11)</f>
        <v>AbigaleShantz</v>
      </c>
      <c r="B11" s="208" t="s">
        <v>146</v>
      </c>
      <c r="C11" s="208" t="s">
        <v>147</v>
      </c>
      <c r="D11" s="209">
        <v>12.0</v>
      </c>
      <c r="E11" s="208" t="s">
        <v>701</v>
      </c>
      <c r="F11" s="208" t="s">
        <v>452</v>
      </c>
      <c r="G11" s="209">
        <v>20.125</v>
      </c>
      <c r="H11" s="210">
        <v>7.0</v>
      </c>
      <c r="I11" s="210">
        <v>303.18</v>
      </c>
      <c r="L11" s="208" t="s">
        <v>706</v>
      </c>
      <c r="M11" s="208" t="s">
        <v>707</v>
      </c>
      <c r="N11" s="209">
        <v>9.0</v>
      </c>
      <c r="O11" s="208" t="s">
        <v>708</v>
      </c>
      <c r="P11" s="208" t="s">
        <v>705</v>
      </c>
      <c r="Q11" s="210">
        <v>34.5</v>
      </c>
      <c r="R11" s="210">
        <v>7.0</v>
      </c>
      <c r="S11" s="210">
        <v>303.18</v>
      </c>
    </row>
    <row r="12" ht="15.75" customHeight="1">
      <c r="A12" s="115" t="str">
        <f t="shared" si="3"/>
        <v>NoraSolo</v>
      </c>
      <c r="B12" s="208" t="s">
        <v>148</v>
      </c>
      <c r="C12" s="208" t="s">
        <v>149</v>
      </c>
      <c r="D12" s="209">
        <v>9.0</v>
      </c>
      <c r="E12" s="208" t="s">
        <v>708</v>
      </c>
      <c r="F12" s="208" t="s">
        <v>452</v>
      </c>
      <c r="G12" s="209">
        <v>17.5</v>
      </c>
      <c r="H12" s="210">
        <v>8.0</v>
      </c>
      <c r="I12" s="210">
        <v>278.92</v>
      </c>
      <c r="K12" s="115" t="str">
        <f t="shared" ref="K12:K14" si="4">concatenate(L12,M12)</f>
        <v>EllaSmyth</v>
      </c>
      <c r="L12" s="208" t="s">
        <v>51</v>
      </c>
      <c r="M12" s="208" t="s">
        <v>136</v>
      </c>
      <c r="N12" s="209">
        <v>11.0</v>
      </c>
      <c r="O12" s="208" t="s">
        <v>697</v>
      </c>
      <c r="P12" s="208" t="s">
        <v>452</v>
      </c>
      <c r="Q12" s="210">
        <v>34.125</v>
      </c>
      <c r="R12" s="210">
        <v>8.0</v>
      </c>
      <c r="S12" s="210">
        <v>278.92</v>
      </c>
    </row>
    <row r="13" ht="15.75" customHeight="1">
      <c r="A13" s="115" t="str">
        <f t="shared" si="3"/>
        <v>PoppySimons</v>
      </c>
      <c r="B13" s="208" t="s">
        <v>101</v>
      </c>
      <c r="C13" s="208" t="s">
        <v>153</v>
      </c>
      <c r="D13" s="209">
        <v>14.0</v>
      </c>
      <c r="E13" s="208" t="s">
        <v>700</v>
      </c>
      <c r="F13" s="208" t="s">
        <v>452</v>
      </c>
      <c r="G13" s="209">
        <v>16.625</v>
      </c>
      <c r="H13" s="210">
        <v>9.0</v>
      </c>
      <c r="I13" s="210">
        <v>256.61</v>
      </c>
      <c r="K13" s="115" t="str">
        <f t="shared" si="4"/>
        <v>JuliaStevenson</v>
      </c>
      <c r="L13" s="208" t="s">
        <v>115</v>
      </c>
      <c r="M13" s="208" t="s">
        <v>154</v>
      </c>
      <c r="N13" s="209">
        <v>13.0</v>
      </c>
      <c r="O13" s="208" t="s">
        <v>701</v>
      </c>
      <c r="P13" s="208" t="s">
        <v>711</v>
      </c>
      <c r="Q13" s="210">
        <v>32.5</v>
      </c>
      <c r="R13" s="210">
        <v>9.0</v>
      </c>
      <c r="S13" s="210">
        <v>256.61</v>
      </c>
    </row>
    <row r="14" ht="15.75" customHeight="1">
      <c r="A14" s="115" t="str">
        <f t="shared" si="3"/>
        <v>JuliaStevenson</v>
      </c>
      <c r="B14" s="208" t="s">
        <v>115</v>
      </c>
      <c r="C14" s="208" t="s">
        <v>154</v>
      </c>
      <c r="D14" s="209">
        <v>13.0</v>
      </c>
      <c r="E14" s="208" t="s">
        <v>701</v>
      </c>
      <c r="F14" s="208" t="s">
        <v>711</v>
      </c>
      <c r="G14" s="209">
        <v>16.5</v>
      </c>
      <c r="H14" s="210">
        <v>10.0</v>
      </c>
      <c r="I14" s="210">
        <v>236.08</v>
      </c>
      <c r="K14" s="115" t="str">
        <f t="shared" si="4"/>
        <v>CharlotteHarris</v>
      </c>
      <c r="L14" s="208" t="s">
        <v>166</v>
      </c>
      <c r="M14" s="208" t="s">
        <v>160</v>
      </c>
      <c r="N14" s="209">
        <v>12.0</v>
      </c>
      <c r="O14" s="208" t="s">
        <v>701</v>
      </c>
      <c r="P14" s="208" t="s">
        <v>452</v>
      </c>
      <c r="Q14" s="210">
        <v>31.875</v>
      </c>
      <c r="R14" s="210">
        <v>10.0</v>
      </c>
      <c r="S14" s="210">
        <v>236.08</v>
      </c>
    </row>
    <row r="15" ht="15.75" customHeight="1">
      <c r="B15" s="208" t="s">
        <v>712</v>
      </c>
      <c r="C15" s="208" t="s">
        <v>713</v>
      </c>
      <c r="D15" s="209">
        <v>11.0</v>
      </c>
      <c r="E15" s="208" t="s">
        <v>697</v>
      </c>
      <c r="F15" s="208" t="s">
        <v>705</v>
      </c>
      <c r="G15" s="209">
        <v>15.375</v>
      </c>
      <c r="H15" s="210">
        <v>11.0</v>
      </c>
      <c r="I15" s="210">
        <v>217.19</v>
      </c>
      <c r="L15" s="208" t="s">
        <v>709</v>
      </c>
      <c r="M15" s="208" t="s">
        <v>710</v>
      </c>
      <c r="N15" s="209">
        <v>11.0</v>
      </c>
      <c r="O15" s="208" t="s">
        <v>697</v>
      </c>
      <c r="P15" s="208" t="s">
        <v>705</v>
      </c>
      <c r="Q15" s="210">
        <v>30.1875</v>
      </c>
      <c r="R15" s="210">
        <v>11.0</v>
      </c>
      <c r="S15" s="210">
        <v>217.19</v>
      </c>
    </row>
    <row r="16" ht="15.75" customHeight="1">
      <c r="A16" s="115" t="str">
        <f t="shared" ref="A16:A30" si="5">concatenate(B16,C16)</f>
        <v>StellaHarris</v>
      </c>
      <c r="B16" s="208" t="s">
        <v>159</v>
      </c>
      <c r="C16" s="208" t="s">
        <v>160</v>
      </c>
      <c r="D16" s="209">
        <v>10.0</v>
      </c>
      <c r="E16" s="208" t="s">
        <v>697</v>
      </c>
      <c r="F16" s="208" t="s">
        <v>452</v>
      </c>
      <c r="G16" s="209">
        <v>15.0</v>
      </c>
      <c r="H16" s="210">
        <v>12.0</v>
      </c>
      <c r="I16" s="210">
        <v>199.82</v>
      </c>
      <c r="L16" s="208" t="s">
        <v>712</v>
      </c>
      <c r="M16" s="208" t="s">
        <v>713</v>
      </c>
      <c r="N16" s="209">
        <v>11.0</v>
      </c>
      <c r="O16" s="208" t="s">
        <v>697</v>
      </c>
      <c r="P16" s="208" t="s">
        <v>705</v>
      </c>
      <c r="Q16" s="210">
        <v>29.75</v>
      </c>
      <c r="R16" s="210">
        <v>12.0</v>
      </c>
      <c r="S16" s="210">
        <v>199.82</v>
      </c>
    </row>
    <row r="17" ht="15.75" customHeight="1">
      <c r="A17" s="115" t="str">
        <f t="shared" si="5"/>
        <v>LydiaMcNally</v>
      </c>
      <c r="B17" s="208" t="s">
        <v>161</v>
      </c>
      <c r="C17" s="208" t="s">
        <v>162</v>
      </c>
      <c r="D17" s="209">
        <v>10.0</v>
      </c>
      <c r="E17" s="208" t="s">
        <v>697</v>
      </c>
      <c r="F17" s="208" t="s">
        <v>452</v>
      </c>
      <c r="G17" s="209">
        <v>14.75</v>
      </c>
      <c r="H17" s="210">
        <v>13.0</v>
      </c>
      <c r="I17" s="210">
        <v>183.83</v>
      </c>
      <c r="L17" s="208" t="s">
        <v>703</v>
      </c>
      <c r="M17" s="208" t="s">
        <v>704</v>
      </c>
      <c r="N17" s="209">
        <v>10.0</v>
      </c>
      <c r="O17" s="208" t="s">
        <v>697</v>
      </c>
      <c r="P17" s="208" t="s">
        <v>705</v>
      </c>
      <c r="Q17" s="210">
        <v>29.625</v>
      </c>
      <c r="R17" s="210">
        <v>13.0</v>
      </c>
      <c r="S17" s="210">
        <v>183.83</v>
      </c>
    </row>
    <row r="18" ht="15.75" customHeight="1">
      <c r="A18" s="115" t="str">
        <f t="shared" si="5"/>
        <v>EvaHarris</v>
      </c>
      <c r="B18" s="208" t="s">
        <v>88</v>
      </c>
      <c r="C18" s="208" t="s">
        <v>160</v>
      </c>
      <c r="D18" s="209">
        <v>10.0</v>
      </c>
      <c r="E18" s="208" t="s">
        <v>697</v>
      </c>
      <c r="F18" s="208" t="s">
        <v>452</v>
      </c>
      <c r="G18" s="209">
        <v>13.75</v>
      </c>
      <c r="H18" s="210">
        <v>14.0</v>
      </c>
      <c r="I18" s="210">
        <v>169.13</v>
      </c>
      <c r="K18" s="115" t="str">
        <f t="shared" ref="K18:K30" si="6">concatenate(L18,M18)</f>
        <v>SkylarCoates</v>
      </c>
      <c r="L18" s="208" t="s">
        <v>177</v>
      </c>
      <c r="M18" s="208" t="s">
        <v>178</v>
      </c>
      <c r="N18" s="209">
        <v>10.0</v>
      </c>
      <c r="O18" s="208" t="s">
        <v>697</v>
      </c>
      <c r="P18" s="208" t="s">
        <v>452</v>
      </c>
      <c r="Q18" s="210">
        <v>29.25</v>
      </c>
      <c r="R18" s="210">
        <v>14.0</v>
      </c>
      <c r="S18" s="210">
        <v>169.13</v>
      </c>
    </row>
    <row r="19" ht="15.75" customHeight="1">
      <c r="A19" s="115" t="str">
        <f t="shared" si="5"/>
        <v>DaliaSimons</v>
      </c>
      <c r="B19" s="208" t="s">
        <v>165</v>
      </c>
      <c r="C19" s="208" t="s">
        <v>153</v>
      </c>
      <c r="D19" s="209">
        <v>10.0</v>
      </c>
      <c r="E19" s="208" t="s">
        <v>697</v>
      </c>
      <c r="F19" s="208" t="s">
        <v>452</v>
      </c>
      <c r="G19" s="209">
        <v>13.125</v>
      </c>
      <c r="H19" s="210">
        <v>15.0</v>
      </c>
      <c r="I19" s="210">
        <v>155.6</v>
      </c>
      <c r="K19" s="115" t="str">
        <f t="shared" si="6"/>
        <v>LydiaMcNally</v>
      </c>
      <c r="L19" s="208" t="s">
        <v>161</v>
      </c>
      <c r="M19" s="208" t="s">
        <v>162</v>
      </c>
      <c r="N19" s="209">
        <v>10.0</v>
      </c>
      <c r="O19" s="208" t="s">
        <v>697</v>
      </c>
      <c r="P19" s="208" t="s">
        <v>452</v>
      </c>
      <c r="Q19" s="210">
        <v>29.125</v>
      </c>
      <c r="R19" s="210">
        <v>15.0</v>
      </c>
      <c r="S19" s="210">
        <v>155.6</v>
      </c>
    </row>
    <row r="20" ht="15.75" customHeight="1">
      <c r="A20" s="115" t="str">
        <f t="shared" si="5"/>
        <v>CharlotteHarris</v>
      </c>
      <c r="B20" s="208" t="s">
        <v>166</v>
      </c>
      <c r="C20" s="208" t="s">
        <v>160</v>
      </c>
      <c r="D20" s="209">
        <v>12.0</v>
      </c>
      <c r="E20" s="208" t="s">
        <v>701</v>
      </c>
      <c r="F20" s="208" t="s">
        <v>452</v>
      </c>
      <c r="G20" s="209">
        <v>12.875</v>
      </c>
      <c r="H20" s="210">
        <v>16.0</v>
      </c>
      <c r="I20" s="210">
        <v>143.15</v>
      </c>
      <c r="K20" s="115" t="str">
        <f t="shared" si="6"/>
        <v>DaliaSimons</v>
      </c>
      <c r="L20" s="208" t="s">
        <v>165</v>
      </c>
      <c r="M20" s="208" t="s">
        <v>153</v>
      </c>
      <c r="N20" s="209">
        <v>10.0</v>
      </c>
      <c r="O20" s="208" t="s">
        <v>697</v>
      </c>
      <c r="P20" s="208" t="s">
        <v>452</v>
      </c>
      <c r="Q20" s="210">
        <v>28.875</v>
      </c>
      <c r="R20" s="210">
        <v>16.0</v>
      </c>
      <c r="S20" s="210">
        <v>143.15</v>
      </c>
    </row>
    <row r="21" ht="15.75" customHeight="1">
      <c r="A21" s="115" t="str">
        <f t="shared" si="5"/>
        <v>CaseyReijers</v>
      </c>
      <c r="B21" s="208" t="s">
        <v>167</v>
      </c>
      <c r="C21" s="208" t="s">
        <v>168</v>
      </c>
      <c r="D21" s="209">
        <v>9.0</v>
      </c>
      <c r="E21" s="208" t="s">
        <v>708</v>
      </c>
      <c r="F21" s="208" t="s">
        <v>452</v>
      </c>
      <c r="G21" s="209">
        <v>12.5</v>
      </c>
      <c r="H21" s="210">
        <v>17.0</v>
      </c>
      <c r="I21" s="210">
        <v>131.7</v>
      </c>
      <c r="K21" s="115" t="str">
        <f t="shared" si="6"/>
        <v>AddyScott</v>
      </c>
      <c r="L21" s="208" t="s">
        <v>169</v>
      </c>
      <c r="M21" s="208" t="s">
        <v>170</v>
      </c>
      <c r="N21" s="209">
        <v>7.0</v>
      </c>
      <c r="O21" s="208" t="s">
        <v>714</v>
      </c>
      <c r="P21" s="208" t="s">
        <v>452</v>
      </c>
      <c r="Q21" s="210">
        <v>28.25</v>
      </c>
      <c r="R21" s="210">
        <v>17.0</v>
      </c>
      <c r="S21" s="210">
        <v>131.7</v>
      </c>
    </row>
    <row r="22" ht="15.75" customHeight="1">
      <c r="A22" s="115" t="str">
        <f t="shared" si="5"/>
        <v>AddyScott</v>
      </c>
      <c r="B22" s="208" t="s">
        <v>169</v>
      </c>
      <c r="C22" s="208" t="s">
        <v>170</v>
      </c>
      <c r="D22" s="209">
        <v>7.0</v>
      </c>
      <c r="E22" s="208" t="s">
        <v>714</v>
      </c>
      <c r="F22" s="208" t="s">
        <v>452</v>
      </c>
      <c r="G22" s="209">
        <v>12.0625</v>
      </c>
      <c r="H22" s="210">
        <v>18.0</v>
      </c>
      <c r="I22" s="210">
        <v>121.16</v>
      </c>
      <c r="K22" s="115" t="str">
        <f t="shared" si="6"/>
        <v>NoraSolo</v>
      </c>
      <c r="L22" s="208" t="s">
        <v>148</v>
      </c>
      <c r="M22" s="208" t="s">
        <v>149</v>
      </c>
      <c r="N22" s="209">
        <v>9.0</v>
      </c>
      <c r="O22" s="208" t="s">
        <v>708</v>
      </c>
      <c r="P22" s="208" t="s">
        <v>452</v>
      </c>
      <c r="Q22" s="210">
        <v>28.0</v>
      </c>
      <c r="R22" s="210">
        <v>18.0</v>
      </c>
      <c r="S22" s="210">
        <v>121.16</v>
      </c>
    </row>
    <row r="23" ht="15.75" customHeight="1">
      <c r="A23" s="115" t="str">
        <f t="shared" si="5"/>
        <v>HarperSwan</v>
      </c>
      <c r="B23" s="208" t="s">
        <v>172</v>
      </c>
      <c r="C23" s="208" t="s">
        <v>173</v>
      </c>
      <c r="D23" s="209">
        <v>12.0</v>
      </c>
      <c r="E23" s="208" t="s">
        <v>701</v>
      </c>
      <c r="F23" s="208" t="s">
        <v>452</v>
      </c>
      <c r="G23" s="209">
        <v>12.0</v>
      </c>
      <c r="H23" s="210">
        <v>19.0</v>
      </c>
      <c r="I23" s="210">
        <v>111.47</v>
      </c>
      <c r="K23" s="115" t="str">
        <f t="shared" si="6"/>
        <v>AbbySeward</v>
      </c>
      <c r="L23" s="208" t="s">
        <v>175</v>
      </c>
      <c r="M23" s="208" t="s">
        <v>176</v>
      </c>
      <c r="N23" s="209">
        <v>9.0</v>
      </c>
      <c r="O23" s="208" t="s">
        <v>708</v>
      </c>
      <c r="P23" s="208" t="s">
        <v>711</v>
      </c>
      <c r="Q23" s="210">
        <v>27.75</v>
      </c>
      <c r="R23" s="210">
        <v>19.0</v>
      </c>
      <c r="S23" s="210">
        <v>111.47</v>
      </c>
    </row>
    <row r="24" ht="15.75" customHeight="1">
      <c r="A24" s="115" t="str">
        <f t="shared" si="5"/>
        <v>PiperSharpe</v>
      </c>
      <c r="B24" s="208" t="s">
        <v>174</v>
      </c>
      <c r="C24" s="208" t="s">
        <v>139</v>
      </c>
      <c r="D24" s="209">
        <v>9.0</v>
      </c>
      <c r="E24" s="208" t="s">
        <v>708</v>
      </c>
      <c r="F24" s="208" t="s">
        <v>452</v>
      </c>
      <c r="G24" s="209">
        <v>11.75</v>
      </c>
      <c r="H24" s="210">
        <v>20.0</v>
      </c>
      <c r="I24" s="210">
        <v>102.55</v>
      </c>
      <c r="K24" s="115" t="str">
        <f t="shared" si="6"/>
        <v>PiperSharpe</v>
      </c>
      <c r="L24" s="208" t="s">
        <v>174</v>
      </c>
      <c r="M24" s="208" t="s">
        <v>139</v>
      </c>
      <c r="N24" s="209">
        <v>9.0</v>
      </c>
      <c r="O24" s="208" t="s">
        <v>708</v>
      </c>
      <c r="P24" s="208" t="s">
        <v>452</v>
      </c>
      <c r="Q24" s="210">
        <v>26.875</v>
      </c>
      <c r="R24" s="210">
        <v>20.0</v>
      </c>
      <c r="S24" s="210">
        <v>102.55</v>
      </c>
    </row>
    <row r="25" ht="15.75" customHeight="1">
      <c r="A25" s="115" t="str">
        <f t="shared" si="5"/>
        <v>AbbySeward</v>
      </c>
      <c r="B25" s="208" t="s">
        <v>175</v>
      </c>
      <c r="C25" s="208" t="s">
        <v>176</v>
      </c>
      <c r="D25" s="209">
        <v>9.0</v>
      </c>
      <c r="E25" s="208" t="s">
        <v>708</v>
      </c>
      <c r="F25" s="208" t="s">
        <v>711</v>
      </c>
      <c r="G25" s="209">
        <v>11.5</v>
      </c>
      <c r="H25" s="210">
        <v>21.0</v>
      </c>
      <c r="I25" s="210">
        <v>94.35</v>
      </c>
      <c r="K25" s="115" t="str">
        <f t="shared" si="6"/>
        <v>StellaHarris</v>
      </c>
      <c r="L25" s="208" t="s">
        <v>159</v>
      </c>
      <c r="M25" s="208" t="s">
        <v>160</v>
      </c>
      <c r="N25" s="209">
        <v>10.0</v>
      </c>
      <c r="O25" s="208" t="s">
        <v>697</v>
      </c>
      <c r="P25" s="208" t="s">
        <v>452</v>
      </c>
      <c r="Q25" s="210">
        <v>26.5625</v>
      </c>
      <c r="R25" s="210">
        <v>21.0</v>
      </c>
      <c r="S25" s="210">
        <v>94.35</v>
      </c>
    </row>
    <row r="26" ht="15.75" customHeight="1">
      <c r="A26" s="115" t="str">
        <f t="shared" si="5"/>
        <v>SkylarCoates</v>
      </c>
      <c r="B26" s="208" t="s">
        <v>177</v>
      </c>
      <c r="C26" s="208" t="s">
        <v>178</v>
      </c>
      <c r="D26" s="209">
        <v>10.0</v>
      </c>
      <c r="E26" s="208" t="s">
        <v>697</v>
      </c>
      <c r="F26" s="208" t="s">
        <v>452</v>
      </c>
      <c r="G26" s="209">
        <v>11.0</v>
      </c>
      <c r="H26" s="210">
        <v>22.0</v>
      </c>
      <c r="I26" s="210">
        <v>86.8</v>
      </c>
      <c r="K26" s="115" t="str">
        <f t="shared" si="6"/>
        <v>EvaHarris</v>
      </c>
      <c r="L26" s="208" t="s">
        <v>88</v>
      </c>
      <c r="M26" s="208" t="s">
        <v>160</v>
      </c>
      <c r="N26" s="209">
        <v>10.0</v>
      </c>
      <c r="O26" s="208" t="s">
        <v>697</v>
      </c>
      <c r="P26" s="208" t="s">
        <v>452</v>
      </c>
      <c r="Q26" s="210">
        <v>26.0</v>
      </c>
      <c r="R26" s="210">
        <v>22.0</v>
      </c>
      <c r="S26" s="210">
        <v>86.8</v>
      </c>
    </row>
    <row r="27" ht="15.75" customHeight="1">
      <c r="A27" s="115" t="str">
        <f t="shared" si="5"/>
        <v>ElodieKeeling</v>
      </c>
      <c r="B27" s="208" t="s">
        <v>181</v>
      </c>
      <c r="C27" s="208" t="s">
        <v>182</v>
      </c>
      <c r="D27" s="209">
        <v>6.0</v>
      </c>
      <c r="E27" s="208" t="s">
        <v>714</v>
      </c>
      <c r="F27" s="208" t="s">
        <v>452</v>
      </c>
      <c r="G27" s="209">
        <v>10.75</v>
      </c>
      <c r="H27" s="210">
        <v>23.0</v>
      </c>
      <c r="I27" s="210">
        <v>79.86</v>
      </c>
      <c r="K27" s="115" t="str">
        <f t="shared" si="6"/>
        <v>CaseyReijers</v>
      </c>
      <c r="L27" s="208" t="s">
        <v>167</v>
      </c>
      <c r="M27" s="208" t="s">
        <v>168</v>
      </c>
      <c r="N27" s="209">
        <v>9.0</v>
      </c>
      <c r="O27" s="208" t="s">
        <v>708</v>
      </c>
      <c r="P27" s="208" t="s">
        <v>452</v>
      </c>
      <c r="Q27" s="210">
        <v>25.9375</v>
      </c>
      <c r="R27" s="210">
        <v>23.0</v>
      </c>
      <c r="S27" s="210">
        <v>79.86</v>
      </c>
    </row>
    <row r="28" ht="15.75" customHeight="1">
      <c r="A28" s="115" t="str">
        <f t="shared" si="5"/>
        <v>MilaMoll</v>
      </c>
      <c r="B28" s="208" t="s">
        <v>183</v>
      </c>
      <c r="C28" s="208" t="s">
        <v>184</v>
      </c>
      <c r="D28" s="209">
        <v>5.0</v>
      </c>
      <c r="E28" s="208" t="s">
        <v>714</v>
      </c>
      <c r="F28" s="208" t="s">
        <v>452</v>
      </c>
      <c r="G28" s="209">
        <v>9.25</v>
      </c>
      <c r="H28" s="210">
        <v>24.0</v>
      </c>
      <c r="I28" s="210">
        <v>73.47</v>
      </c>
      <c r="K28" s="115" t="str">
        <f t="shared" si="6"/>
        <v>HarperSwan</v>
      </c>
      <c r="L28" s="208" t="s">
        <v>172</v>
      </c>
      <c r="M28" s="208" t="s">
        <v>173</v>
      </c>
      <c r="N28" s="209">
        <v>12.0</v>
      </c>
      <c r="O28" s="208" t="s">
        <v>701</v>
      </c>
      <c r="P28" s="208" t="s">
        <v>452</v>
      </c>
      <c r="Q28" s="210">
        <v>24.375</v>
      </c>
      <c r="R28" s="210">
        <v>24.0</v>
      </c>
      <c r="S28" s="210">
        <v>73.47</v>
      </c>
    </row>
    <row r="29" ht="15.75" customHeight="1">
      <c r="A29" s="115" t="str">
        <f t="shared" si="5"/>
        <v>AnfisaCarter</v>
      </c>
      <c r="B29" s="208" t="s">
        <v>187</v>
      </c>
      <c r="C29" s="208" t="s">
        <v>188</v>
      </c>
      <c r="D29" s="209">
        <v>11.0</v>
      </c>
      <c r="E29" s="208" t="s">
        <v>697</v>
      </c>
      <c r="F29" s="208" t="s">
        <v>452</v>
      </c>
      <c r="G29" s="209">
        <v>0.0</v>
      </c>
      <c r="H29" s="210">
        <v>0.0</v>
      </c>
      <c r="I29" s="210">
        <v>0.0</v>
      </c>
      <c r="K29" s="115" t="str">
        <f t="shared" si="6"/>
        <v>ElodieKeeling</v>
      </c>
      <c r="L29" s="208" t="s">
        <v>181</v>
      </c>
      <c r="M29" s="208" t="s">
        <v>182</v>
      </c>
      <c r="N29" s="209">
        <v>6.0</v>
      </c>
      <c r="O29" s="208" t="s">
        <v>714</v>
      </c>
      <c r="P29" s="208" t="s">
        <v>452</v>
      </c>
      <c r="Q29" s="210">
        <v>23.5</v>
      </c>
      <c r="R29" s="210">
        <v>25.0</v>
      </c>
      <c r="S29" s="210">
        <v>67.59</v>
      </c>
    </row>
    <row r="30" ht="15.75" customHeight="1">
      <c r="A30" s="115" t="str">
        <f t="shared" si="5"/>
        <v>Miranda Helvoigt</v>
      </c>
      <c r="B30" s="208" t="s">
        <v>698</v>
      </c>
      <c r="C30" s="208" t="s">
        <v>699</v>
      </c>
      <c r="D30" s="209">
        <v>14.0</v>
      </c>
      <c r="E30" s="208" t="s">
        <v>700</v>
      </c>
      <c r="F30" s="208" t="s">
        <v>452</v>
      </c>
      <c r="G30" s="209">
        <v>0.0</v>
      </c>
      <c r="H30" s="210">
        <v>0.0</v>
      </c>
      <c r="I30" s="210">
        <v>0.0</v>
      </c>
      <c r="K30" s="115" t="str">
        <f t="shared" si="6"/>
        <v>MilaMoll</v>
      </c>
      <c r="L30" s="208" t="s">
        <v>183</v>
      </c>
      <c r="M30" s="208" t="s">
        <v>184</v>
      </c>
      <c r="N30" s="209">
        <v>5.0</v>
      </c>
      <c r="O30" s="208" t="s">
        <v>714</v>
      </c>
      <c r="P30" s="208" t="s">
        <v>452</v>
      </c>
      <c r="Q30" s="210">
        <v>19.8125</v>
      </c>
      <c r="R30" s="210">
        <v>26.0</v>
      </c>
      <c r="S30" s="210">
        <v>62.18</v>
      </c>
    </row>
    <row r="31" ht="15.75" customHeight="1"/>
    <row r="32" ht="15.75" customHeight="1">
      <c r="B32" s="118" t="s">
        <v>688</v>
      </c>
      <c r="E32" s="118" t="s">
        <v>715</v>
      </c>
      <c r="G32" s="118" t="s">
        <v>514</v>
      </c>
      <c r="H32" s="118" t="s">
        <v>690</v>
      </c>
      <c r="L32" s="118" t="s">
        <v>688</v>
      </c>
      <c r="O32" s="118" t="s">
        <v>689</v>
      </c>
      <c r="Q32" s="118" t="s">
        <v>442</v>
      </c>
      <c r="R32" s="118" t="s">
        <v>690</v>
      </c>
    </row>
    <row r="33" ht="15.75" customHeight="1"/>
    <row r="34" ht="15.75" customHeight="1">
      <c r="B34" s="211" t="s">
        <v>448</v>
      </c>
      <c r="C34" s="211" t="s">
        <v>447</v>
      </c>
      <c r="D34" s="212" t="s">
        <v>692</v>
      </c>
      <c r="E34" s="211" t="s">
        <v>5</v>
      </c>
      <c r="F34" s="211" t="s">
        <v>693</v>
      </c>
      <c r="G34" s="212" t="s">
        <v>694</v>
      </c>
      <c r="H34" s="213" t="s">
        <v>695</v>
      </c>
      <c r="I34" s="213" t="s">
        <v>620</v>
      </c>
      <c r="L34" s="214"/>
      <c r="M34" s="215"/>
      <c r="N34" s="215"/>
      <c r="O34" s="215"/>
      <c r="P34" s="215"/>
      <c r="Q34" s="215"/>
      <c r="R34" s="215"/>
      <c r="S34" s="215"/>
    </row>
    <row r="35" ht="15.75" customHeight="1">
      <c r="A35" s="115" t="str">
        <f t="shared" ref="A35:A37" si="7">concatenate(B35,C35)</f>
        <v>ParkerLehmann</v>
      </c>
      <c r="B35" s="208" t="s">
        <v>308</v>
      </c>
      <c r="C35" s="208" t="s">
        <v>716</v>
      </c>
      <c r="D35" s="209">
        <v>15.0</v>
      </c>
      <c r="E35" s="208" t="s">
        <v>700</v>
      </c>
      <c r="F35" s="208" t="s">
        <v>452</v>
      </c>
      <c r="G35" s="209">
        <v>44.125</v>
      </c>
      <c r="H35" s="210">
        <v>1.0</v>
      </c>
      <c r="I35" s="210">
        <v>500.0</v>
      </c>
      <c r="L35" s="216" t="s">
        <v>448</v>
      </c>
      <c r="M35" s="216" t="s">
        <v>447</v>
      </c>
      <c r="N35" s="216" t="s">
        <v>692</v>
      </c>
      <c r="O35" s="216" t="s">
        <v>5</v>
      </c>
      <c r="P35" s="216" t="s">
        <v>693</v>
      </c>
      <c r="Q35" s="216" t="s">
        <v>694</v>
      </c>
      <c r="R35" s="216" t="s">
        <v>695</v>
      </c>
      <c r="S35" s="216" t="s">
        <v>696</v>
      </c>
    </row>
    <row r="36" ht="15.75" customHeight="1">
      <c r="A36" s="115" t="str">
        <f t="shared" si="7"/>
        <v>AlecJohnson</v>
      </c>
      <c r="B36" s="208" t="s">
        <v>296</v>
      </c>
      <c r="C36" s="208" t="s">
        <v>629</v>
      </c>
      <c r="D36" s="209">
        <v>14.0</v>
      </c>
      <c r="E36" s="208" t="s">
        <v>700</v>
      </c>
      <c r="F36" s="208" t="s">
        <v>452</v>
      </c>
      <c r="G36" s="209">
        <v>40.75</v>
      </c>
      <c r="H36" s="210">
        <v>2.0</v>
      </c>
      <c r="I36" s="210">
        <v>460.0</v>
      </c>
      <c r="L36" s="207"/>
      <c r="M36" s="207"/>
      <c r="N36" s="207"/>
      <c r="O36" s="207"/>
      <c r="P36" s="207"/>
      <c r="Q36" s="207"/>
      <c r="R36" s="207"/>
      <c r="S36" s="207"/>
    </row>
    <row r="37" ht="15.75" customHeight="1">
      <c r="A37" s="115" t="str">
        <f t="shared" si="7"/>
        <v>TeddyCoombs</v>
      </c>
      <c r="B37" s="208" t="s">
        <v>319</v>
      </c>
      <c r="C37" s="208" t="s">
        <v>717</v>
      </c>
      <c r="D37" s="209">
        <v>15.0</v>
      </c>
      <c r="E37" s="208" t="s">
        <v>700</v>
      </c>
      <c r="F37" s="208" t="s">
        <v>452</v>
      </c>
      <c r="G37" s="209">
        <v>40.5</v>
      </c>
      <c r="H37" s="210">
        <v>3.0</v>
      </c>
      <c r="I37" s="210">
        <v>423.2</v>
      </c>
      <c r="K37" s="115" t="str">
        <f>concatenate(L37,M37)</f>
        <v>AlecJohnson</v>
      </c>
      <c r="L37" s="208" t="s">
        <v>296</v>
      </c>
      <c r="M37" s="208" t="s">
        <v>629</v>
      </c>
      <c r="N37" s="209">
        <v>14.0</v>
      </c>
      <c r="O37" s="208" t="s">
        <v>700</v>
      </c>
      <c r="P37" s="208" t="s">
        <v>452</v>
      </c>
      <c r="Q37" s="209">
        <v>70.0</v>
      </c>
      <c r="R37" s="210">
        <v>1.0</v>
      </c>
      <c r="S37" s="210">
        <v>500.0</v>
      </c>
    </row>
    <row r="38" ht="15.75" customHeight="1">
      <c r="B38" s="208" t="s">
        <v>299</v>
      </c>
      <c r="C38" s="208" t="s">
        <v>707</v>
      </c>
      <c r="D38" s="209">
        <v>13.0</v>
      </c>
      <c r="E38" s="208" t="s">
        <v>701</v>
      </c>
      <c r="F38" s="208" t="s">
        <v>705</v>
      </c>
      <c r="G38" s="209">
        <v>38.625</v>
      </c>
      <c r="H38" s="210">
        <v>4.0</v>
      </c>
      <c r="I38" s="210">
        <v>389.34</v>
      </c>
      <c r="L38" s="208" t="s">
        <v>718</v>
      </c>
      <c r="M38" s="208" t="s">
        <v>719</v>
      </c>
      <c r="N38" s="209">
        <v>14.0</v>
      </c>
      <c r="O38" s="208" t="s">
        <v>700</v>
      </c>
      <c r="P38" s="208" t="s">
        <v>705</v>
      </c>
      <c r="Q38" s="209">
        <v>66.8125</v>
      </c>
      <c r="R38" s="210">
        <v>2.0</v>
      </c>
      <c r="S38" s="210">
        <v>460.0</v>
      </c>
    </row>
    <row r="39" ht="15.75" customHeight="1">
      <c r="B39" s="208" t="s">
        <v>428</v>
      </c>
      <c r="C39" s="208" t="s">
        <v>707</v>
      </c>
      <c r="D39" s="209">
        <v>11.0</v>
      </c>
      <c r="E39" s="208" t="s">
        <v>697</v>
      </c>
      <c r="F39" s="208" t="s">
        <v>705</v>
      </c>
      <c r="G39" s="209">
        <v>37.0</v>
      </c>
      <c r="H39" s="210">
        <v>5.0</v>
      </c>
      <c r="I39" s="210">
        <v>358.2</v>
      </c>
      <c r="L39" s="208" t="s">
        <v>720</v>
      </c>
      <c r="M39" s="208" t="s">
        <v>721</v>
      </c>
      <c r="N39" s="209">
        <v>14.0</v>
      </c>
      <c r="O39" s="208" t="s">
        <v>700</v>
      </c>
      <c r="P39" s="208" t="s">
        <v>705</v>
      </c>
      <c r="Q39" s="209">
        <v>64.0</v>
      </c>
      <c r="R39" s="210">
        <v>3.0</v>
      </c>
      <c r="S39" s="210">
        <v>423.2</v>
      </c>
    </row>
    <row r="40" ht="15.75" customHeight="1">
      <c r="B40" s="208" t="s">
        <v>718</v>
      </c>
      <c r="C40" s="208" t="s">
        <v>719</v>
      </c>
      <c r="D40" s="209">
        <v>14.0</v>
      </c>
      <c r="E40" s="208" t="s">
        <v>700</v>
      </c>
      <c r="F40" s="208" t="s">
        <v>705</v>
      </c>
      <c r="G40" s="209">
        <v>36.625</v>
      </c>
      <c r="H40" s="210">
        <v>6.0</v>
      </c>
      <c r="I40" s="210">
        <v>329.54</v>
      </c>
      <c r="L40" s="208" t="s">
        <v>299</v>
      </c>
      <c r="M40" s="208" t="s">
        <v>707</v>
      </c>
      <c r="N40" s="209">
        <v>13.0</v>
      </c>
      <c r="O40" s="208" t="s">
        <v>701</v>
      </c>
      <c r="P40" s="208" t="s">
        <v>705</v>
      </c>
      <c r="Q40" s="209">
        <v>63.0</v>
      </c>
      <c r="R40" s="210">
        <v>4.0</v>
      </c>
      <c r="S40" s="210">
        <v>389.34</v>
      </c>
    </row>
    <row r="41" ht="15.75" customHeight="1">
      <c r="B41" s="208" t="s">
        <v>722</v>
      </c>
      <c r="C41" s="208" t="s">
        <v>723</v>
      </c>
      <c r="D41" s="209">
        <v>16.0</v>
      </c>
      <c r="E41" s="208" t="s">
        <v>724</v>
      </c>
      <c r="F41" s="208" t="s">
        <v>725</v>
      </c>
      <c r="G41" s="209">
        <v>35.25</v>
      </c>
      <c r="H41" s="210">
        <v>7.0</v>
      </c>
      <c r="I41" s="210">
        <v>303.18</v>
      </c>
      <c r="K41" s="115" t="str">
        <f t="shared" ref="K41:K43" si="8">concatenate(L41,M41)</f>
        <v>JosefBurkhardt</v>
      </c>
      <c r="L41" s="208" t="s">
        <v>722</v>
      </c>
      <c r="M41" s="208" t="s">
        <v>723</v>
      </c>
      <c r="N41" s="209">
        <v>16.0</v>
      </c>
      <c r="O41" s="208" t="s">
        <v>724</v>
      </c>
      <c r="P41" s="208" t="s">
        <v>725</v>
      </c>
      <c r="Q41" s="209">
        <v>63.0</v>
      </c>
      <c r="R41" s="210">
        <v>5.0</v>
      </c>
      <c r="S41" s="210">
        <v>358.2</v>
      </c>
    </row>
    <row r="42" ht="15.75" customHeight="1">
      <c r="B42" s="208" t="s">
        <v>726</v>
      </c>
      <c r="C42" s="208" t="s">
        <v>727</v>
      </c>
      <c r="D42" s="209">
        <v>13.0</v>
      </c>
      <c r="E42" s="208" t="s">
        <v>701</v>
      </c>
      <c r="F42" s="208" t="s">
        <v>705</v>
      </c>
      <c r="G42" s="209">
        <v>34.5</v>
      </c>
      <c r="H42" s="210">
        <v>8.0</v>
      </c>
      <c r="I42" s="210">
        <v>278.92</v>
      </c>
      <c r="K42" s="115" t="str">
        <f t="shared" si="8"/>
        <v>ParkerLehmann</v>
      </c>
      <c r="L42" s="208" t="s">
        <v>308</v>
      </c>
      <c r="M42" s="208" t="s">
        <v>716</v>
      </c>
      <c r="N42" s="209">
        <v>15.0</v>
      </c>
      <c r="O42" s="208" t="s">
        <v>700</v>
      </c>
      <c r="P42" s="208" t="s">
        <v>452</v>
      </c>
      <c r="Q42" s="209">
        <v>62.0</v>
      </c>
      <c r="R42" s="210">
        <v>6.0</v>
      </c>
      <c r="S42" s="210">
        <v>329.54</v>
      </c>
    </row>
    <row r="43" ht="15.75" customHeight="1">
      <c r="B43" s="208" t="s">
        <v>728</v>
      </c>
      <c r="C43" s="208" t="s">
        <v>729</v>
      </c>
      <c r="D43" s="209">
        <v>12.0</v>
      </c>
      <c r="E43" s="208" t="s">
        <v>701</v>
      </c>
      <c r="F43" s="208" t="s">
        <v>705</v>
      </c>
      <c r="G43" s="209">
        <v>34.25</v>
      </c>
      <c r="H43" s="210">
        <v>9.0</v>
      </c>
      <c r="I43" s="210">
        <v>256.61</v>
      </c>
      <c r="K43" s="115" t="str">
        <f t="shared" si="8"/>
        <v>JudeMacDonald</v>
      </c>
      <c r="L43" s="208" t="s">
        <v>221</v>
      </c>
      <c r="M43" s="208" t="s">
        <v>431</v>
      </c>
      <c r="N43" s="209">
        <v>13.0</v>
      </c>
      <c r="O43" s="208" t="s">
        <v>701</v>
      </c>
      <c r="P43" s="208" t="s">
        <v>452</v>
      </c>
      <c r="Q43" s="209">
        <v>61.4375</v>
      </c>
      <c r="R43" s="210">
        <v>7.0</v>
      </c>
      <c r="S43" s="210">
        <v>303.18</v>
      </c>
    </row>
    <row r="44" ht="15.75" customHeight="1">
      <c r="B44" s="208" t="s">
        <v>720</v>
      </c>
      <c r="C44" s="208" t="s">
        <v>721</v>
      </c>
      <c r="D44" s="209">
        <v>14.0</v>
      </c>
      <c r="E44" s="208" t="s">
        <v>700</v>
      </c>
      <c r="F44" s="208" t="s">
        <v>705</v>
      </c>
      <c r="G44" s="209">
        <v>33.25</v>
      </c>
      <c r="H44" s="210">
        <v>10.0</v>
      </c>
      <c r="I44" s="210">
        <v>236.08</v>
      </c>
      <c r="L44" s="208" t="s">
        <v>730</v>
      </c>
      <c r="M44" s="208" t="s">
        <v>731</v>
      </c>
      <c r="N44" s="209">
        <v>14.0</v>
      </c>
      <c r="O44" s="208" t="s">
        <v>700</v>
      </c>
      <c r="P44" s="208" t="s">
        <v>705</v>
      </c>
      <c r="Q44" s="209">
        <v>60.0</v>
      </c>
      <c r="R44" s="210">
        <v>8.0</v>
      </c>
      <c r="S44" s="210">
        <v>278.92</v>
      </c>
    </row>
    <row r="45" ht="15.75" customHeight="1">
      <c r="A45" s="115" t="str">
        <f t="shared" ref="A45:A47" si="9">concatenate(B45,C45)</f>
        <v>RylanAnderson</v>
      </c>
      <c r="B45" s="208" t="s">
        <v>322</v>
      </c>
      <c r="C45" s="208" t="s">
        <v>732</v>
      </c>
      <c r="D45" s="209">
        <v>10.0</v>
      </c>
      <c r="E45" s="208" t="s">
        <v>697</v>
      </c>
      <c r="F45" s="208" t="s">
        <v>452</v>
      </c>
      <c r="G45" s="209">
        <v>29.5</v>
      </c>
      <c r="H45" s="210">
        <v>11.0</v>
      </c>
      <c r="I45" s="210">
        <v>217.19</v>
      </c>
      <c r="K45" s="115" t="str">
        <f t="shared" ref="K45:K46" si="10">concatenate(L45,M45)</f>
        <v>DuncanGerla</v>
      </c>
      <c r="L45" s="208" t="s">
        <v>733</v>
      </c>
      <c r="M45" s="208" t="s">
        <v>734</v>
      </c>
      <c r="N45" s="209">
        <v>15.0</v>
      </c>
      <c r="O45" s="208" t="s">
        <v>700</v>
      </c>
      <c r="P45" s="208" t="s">
        <v>452</v>
      </c>
      <c r="Q45" s="209">
        <v>59.375</v>
      </c>
      <c r="R45" s="210">
        <v>9.0</v>
      </c>
      <c r="S45" s="210">
        <v>256.61</v>
      </c>
    </row>
    <row r="46" ht="15.75" customHeight="1">
      <c r="A46" s="115" t="str">
        <f t="shared" si="9"/>
        <v>JudeMacDonald</v>
      </c>
      <c r="B46" s="208" t="s">
        <v>221</v>
      </c>
      <c r="C46" s="208" t="s">
        <v>431</v>
      </c>
      <c r="D46" s="209">
        <v>13.0</v>
      </c>
      <c r="E46" s="208" t="s">
        <v>701</v>
      </c>
      <c r="F46" s="208" t="s">
        <v>452</v>
      </c>
      <c r="G46" s="209">
        <v>28.125</v>
      </c>
      <c r="H46" s="210">
        <v>12.0</v>
      </c>
      <c r="I46" s="210">
        <v>199.82</v>
      </c>
      <c r="K46" s="115" t="str">
        <f t="shared" si="10"/>
        <v>TeddyCoombs</v>
      </c>
      <c r="L46" s="208" t="s">
        <v>319</v>
      </c>
      <c r="M46" s="208" t="s">
        <v>717</v>
      </c>
      <c r="N46" s="209">
        <v>15.0</v>
      </c>
      <c r="O46" s="208" t="s">
        <v>700</v>
      </c>
      <c r="P46" s="208" t="s">
        <v>452</v>
      </c>
      <c r="Q46" s="209">
        <v>54.125</v>
      </c>
      <c r="R46" s="210">
        <v>10.0</v>
      </c>
      <c r="S46" s="210">
        <v>236.08</v>
      </c>
    </row>
    <row r="47" ht="15.75" customHeight="1">
      <c r="A47" s="115" t="str">
        <f t="shared" si="9"/>
        <v>DuncanGerla</v>
      </c>
      <c r="B47" s="208" t="s">
        <v>733</v>
      </c>
      <c r="C47" s="208" t="s">
        <v>734</v>
      </c>
      <c r="D47" s="209">
        <v>15.0</v>
      </c>
      <c r="E47" s="208" t="s">
        <v>700</v>
      </c>
      <c r="F47" s="208" t="s">
        <v>452</v>
      </c>
      <c r="G47" s="209">
        <v>27.625</v>
      </c>
      <c r="H47" s="210">
        <v>13.0</v>
      </c>
      <c r="I47" s="210">
        <v>183.83</v>
      </c>
      <c r="L47" s="208" t="s">
        <v>726</v>
      </c>
      <c r="M47" s="208" t="s">
        <v>727</v>
      </c>
      <c r="N47" s="209">
        <v>13.0</v>
      </c>
      <c r="O47" s="208" t="s">
        <v>701</v>
      </c>
      <c r="P47" s="208" t="s">
        <v>705</v>
      </c>
      <c r="Q47" s="209">
        <v>53.5625</v>
      </c>
      <c r="R47" s="210">
        <v>11.0</v>
      </c>
      <c r="S47" s="210">
        <v>217.19</v>
      </c>
    </row>
    <row r="48" ht="15.75" customHeight="1">
      <c r="B48" s="208" t="s">
        <v>735</v>
      </c>
      <c r="C48" s="208" t="s">
        <v>727</v>
      </c>
      <c r="D48" s="209">
        <v>11.0</v>
      </c>
      <c r="E48" s="208" t="s">
        <v>697</v>
      </c>
      <c r="F48" s="208" t="s">
        <v>705</v>
      </c>
      <c r="G48" s="209">
        <v>26.25</v>
      </c>
      <c r="H48" s="210">
        <v>14.0</v>
      </c>
      <c r="I48" s="210">
        <v>169.13</v>
      </c>
      <c r="L48" s="208" t="s">
        <v>292</v>
      </c>
      <c r="M48" s="208" t="s">
        <v>736</v>
      </c>
      <c r="N48" s="209">
        <v>12.0</v>
      </c>
      <c r="O48" s="208" t="s">
        <v>701</v>
      </c>
      <c r="P48" s="208" t="s">
        <v>705</v>
      </c>
      <c r="Q48" s="209">
        <v>52.625</v>
      </c>
      <c r="R48" s="210">
        <v>12.0</v>
      </c>
      <c r="S48" s="210">
        <v>199.82</v>
      </c>
    </row>
    <row r="49" ht="15.75" customHeight="1">
      <c r="A49" s="115" t="str">
        <f t="shared" ref="A49:A50" si="11">concatenate(B49,C49)</f>
        <v>LoganAltmann</v>
      </c>
      <c r="B49" s="208" t="s">
        <v>371</v>
      </c>
      <c r="C49" s="208" t="s">
        <v>737</v>
      </c>
      <c r="D49" s="209">
        <v>11.0</v>
      </c>
      <c r="E49" s="208" t="s">
        <v>697</v>
      </c>
      <c r="F49" s="208" t="s">
        <v>452</v>
      </c>
      <c r="G49" s="209">
        <v>26.125</v>
      </c>
      <c r="H49" s="210">
        <v>15.0</v>
      </c>
      <c r="I49" s="210">
        <v>155.6</v>
      </c>
      <c r="L49" s="208" t="s">
        <v>728</v>
      </c>
      <c r="M49" s="208" t="s">
        <v>729</v>
      </c>
      <c r="N49" s="209">
        <v>12.0</v>
      </c>
      <c r="O49" s="208" t="s">
        <v>701</v>
      </c>
      <c r="P49" s="208" t="s">
        <v>705</v>
      </c>
      <c r="Q49" s="209">
        <v>52.25</v>
      </c>
      <c r="R49" s="210">
        <v>13.0</v>
      </c>
      <c r="S49" s="210">
        <v>183.83</v>
      </c>
    </row>
    <row r="50" ht="15.75" customHeight="1">
      <c r="A50" s="115" t="str">
        <f t="shared" si="11"/>
        <v>KaelSmyth</v>
      </c>
      <c r="B50" s="208" t="s">
        <v>379</v>
      </c>
      <c r="C50" s="208" t="s">
        <v>136</v>
      </c>
      <c r="D50" s="209">
        <v>8.0</v>
      </c>
      <c r="E50" s="208" t="s">
        <v>708</v>
      </c>
      <c r="F50" s="208" t="s">
        <v>452</v>
      </c>
      <c r="G50" s="209">
        <v>25.75</v>
      </c>
      <c r="H50" s="210">
        <v>16.0</v>
      </c>
      <c r="I50" s="210">
        <v>143.15</v>
      </c>
      <c r="K50" s="115" t="str">
        <f>concatenate(L50,M50)</f>
        <v>JackSeward</v>
      </c>
      <c r="L50" s="208" t="s">
        <v>282</v>
      </c>
      <c r="M50" s="208" t="s">
        <v>176</v>
      </c>
      <c r="N50" s="209">
        <v>12.0</v>
      </c>
      <c r="O50" s="208" t="s">
        <v>701</v>
      </c>
      <c r="P50" s="208" t="s">
        <v>711</v>
      </c>
      <c r="Q50" s="209">
        <v>51.625</v>
      </c>
      <c r="R50" s="210">
        <v>14.0</v>
      </c>
      <c r="S50" s="210">
        <v>169.13</v>
      </c>
    </row>
    <row r="51" ht="15.75" customHeight="1">
      <c r="B51" s="208" t="s">
        <v>292</v>
      </c>
      <c r="C51" s="208" t="s">
        <v>736</v>
      </c>
      <c r="D51" s="209">
        <v>12.0</v>
      </c>
      <c r="E51" s="208" t="s">
        <v>701</v>
      </c>
      <c r="F51" s="208" t="s">
        <v>705</v>
      </c>
      <c r="G51" s="209">
        <v>25.625</v>
      </c>
      <c r="H51" s="210">
        <v>17.0</v>
      </c>
      <c r="I51" s="210">
        <v>131.7</v>
      </c>
      <c r="L51" s="208" t="s">
        <v>738</v>
      </c>
      <c r="M51" s="208" t="s">
        <v>704</v>
      </c>
      <c r="N51" s="209">
        <v>12.0</v>
      </c>
      <c r="O51" s="208" t="s">
        <v>701</v>
      </c>
      <c r="P51" s="208" t="s">
        <v>705</v>
      </c>
      <c r="Q51" s="209">
        <v>51.5</v>
      </c>
      <c r="R51" s="210">
        <v>15.0</v>
      </c>
      <c r="S51" s="210">
        <v>155.6</v>
      </c>
    </row>
    <row r="52" ht="15.75" customHeight="1">
      <c r="A52" s="115" t="str">
        <f>concatenate(B52,C52)</f>
        <v>BenScott</v>
      </c>
      <c r="B52" s="208" t="s">
        <v>200</v>
      </c>
      <c r="C52" s="208" t="s">
        <v>170</v>
      </c>
      <c r="D52" s="209">
        <v>11.0</v>
      </c>
      <c r="E52" s="208" t="s">
        <v>697</v>
      </c>
      <c r="F52" s="208" t="s">
        <v>452</v>
      </c>
      <c r="G52" s="209">
        <v>22.75</v>
      </c>
      <c r="H52" s="210">
        <v>18.0</v>
      </c>
      <c r="I52" s="210">
        <v>121.16</v>
      </c>
      <c r="K52" s="115" t="str">
        <f>concatenate(L52,M52)</f>
        <v>LoganAltmann</v>
      </c>
      <c r="L52" s="208" t="s">
        <v>371</v>
      </c>
      <c r="M52" s="208" t="s">
        <v>737</v>
      </c>
      <c r="N52" s="209">
        <v>11.0</v>
      </c>
      <c r="O52" s="208" t="s">
        <v>697</v>
      </c>
      <c r="P52" s="208" t="s">
        <v>452</v>
      </c>
      <c r="Q52" s="209">
        <v>48.875</v>
      </c>
      <c r="R52" s="210">
        <v>16.0</v>
      </c>
      <c r="S52" s="210">
        <v>143.15</v>
      </c>
    </row>
    <row r="53" ht="15.75" customHeight="1">
      <c r="B53" s="208" t="s">
        <v>738</v>
      </c>
      <c r="C53" s="208" t="s">
        <v>704</v>
      </c>
      <c r="D53" s="209">
        <v>12.0</v>
      </c>
      <c r="E53" s="208" t="s">
        <v>701</v>
      </c>
      <c r="F53" s="208" t="s">
        <v>705</v>
      </c>
      <c r="G53" s="209">
        <v>22.375</v>
      </c>
      <c r="H53" s="210">
        <v>19.0</v>
      </c>
      <c r="I53" s="210">
        <v>111.47</v>
      </c>
      <c r="L53" s="208" t="s">
        <v>428</v>
      </c>
      <c r="M53" s="208" t="s">
        <v>707</v>
      </c>
      <c r="N53" s="209">
        <v>11.0</v>
      </c>
      <c r="O53" s="208" t="s">
        <v>697</v>
      </c>
      <c r="P53" s="208" t="s">
        <v>705</v>
      </c>
      <c r="Q53" s="209">
        <v>47.0</v>
      </c>
      <c r="R53" s="210">
        <v>17.0</v>
      </c>
      <c r="S53" s="210">
        <v>131.7</v>
      </c>
    </row>
    <row r="54" ht="15.75" customHeight="1">
      <c r="A54" s="115" t="str">
        <f>concatenate(B54,C54)</f>
        <v>CalebScott</v>
      </c>
      <c r="B54" s="208" t="s">
        <v>232</v>
      </c>
      <c r="C54" s="208" t="s">
        <v>170</v>
      </c>
      <c r="D54" s="209">
        <v>9.0</v>
      </c>
      <c r="E54" s="208" t="s">
        <v>708</v>
      </c>
      <c r="F54" s="208" t="s">
        <v>452</v>
      </c>
      <c r="G54" s="209">
        <v>21.0</v>
      </c>
      <c r="H54" s="210">
        <v>20.0</v>
      </c>
      <c r="I54" s="210">
        <v>102.55</v>
      </c>
      <c r="K54" s="115" t="str">
        <f>concatenate(L54,M54)</f>
        <v>DylanStevenson</v>
      </c>
      <c r="L54" s="208" t="s">
        <v>419</v>
      </c>
      <c r="M54" s="208" t="s">
        <v>154</v>
      </c>
      <c r="N54" s="209">
        <v>11.0</v>
      </c>
      <c r="O54" s="208" t="s">
        <v>697</v>
      </c>
      <c r="P54" s="208" t="s">
        <v>711</v>
      </c>
      <c r="Q54" s="209">
        <v>46.25</v>
      </c>
      <c r="R54" s="210">
        <v>18.0</v>
      </c>
      <c r="S54" s="210">
        <v>121.16</v>
      </c>
    </row>
    <row r="55" ht="15.75" customHeight="1">
      <c r="B55" s="208" t="s">
        <v>739</v>
      </c>
      <c r="C55" s="208" t="s">
        <v>702</v>
      </c>
      <c r="D55" s="209">
        <v>9.0</v>
      </c>
      <c r="E55" s="208" t="s">
        <v>708</v>
      </c>
      <c r="F55" s="208" t="s">
        <v>705</v>
      </c>
      <c r="G55" s="209">
        <v>20.75</v>
      </c>
      <c r="H55" s="210">
        <v>21.0</v>
      </c>
      <c r="I55" s="210">
        <v>94.35</v>
      </c>
      <c r="L55" s="208" t="s">
        <v>221</v>
      </c>
      <c r="M55" s="208" t="s">
        <v>740</v>
      </c>
      <c r="N55" s="209">
        <v>11.0</v>
      </c>
      <c r="O55" s="208" t="s">
        <v>697</v>
      </c>
      <c r="P55" s="208" t="s">
        <v>705</v>
      </c>
      <c r="Q55" s="209">
        <v>45.125</v>
      </c>
      <c r="R55" s="210">
        <v>19.0</v>
      </c>
      <c r="S55" s="210">
        <v>111.47</v>
      </c>
    </row>
    <row r="56" ht="15.75" customHeight="1">
      <c r="B56" s="208" t="s">
        <v>221</v>
      </c>
      <c r="C56" s="208" t="s">
        <v>740</v>
      </c>
      <c r="D56" s="209">
        <v>11.0</v>
      </c>
      <c r="E56" s="208" t="s">
        <v>697</v>
      </c>
      <c r="F56" s="208" t="s">
        <v>705</v>
      </c>
      <c r="G56" s="209">
        <v>20.75</v>
      </c>
      <c r="H56" s="210">
        <v>22.0</v>
      </c>
      <c r="I56" s="210">
        <v>86.8</v>
      </c>
      <c r="K56" s="115" t="str">
        <f t="shared" ref="K56:K59" si="12">concatenate(L56,M56)</f>
        <v>RylanAnderson</v>
      </c>
      <c r="L56" s="208" t="s">
        <v>322</v>
      </c>
      <c r="M56" s="208" t="s">
        <v>732</v>
      </c>
      <c r="N56" s="209">
        <v>10.0</v>
      </c>
      <c r="O56" s="208" t="s">
        <v>697</v>
      </c>
      <c r="P56" s="208" t="s">
        <v>452</v>
      </c>
      <c r="Q56" s="209">
        <v>43.75</v>
      </c>
      <c r="R56" s="210">
        <v>20.0</v>
      </c>
      <c r="S56" s="210">
        <v>102.55</v>
      </c>
    </row>
    <row r="57" ht="15.75" customHeight="1">
      <c r="A57" s="115" t="str">
        <f t="shared" ref="A57:A58" si="13">concatenate(B57,C57)</f>
        <v>WillemReijers</v>
      </c>
      <c r="B57" s="208" t="s">
        <v>393</v>
      </c>
      <c r="C57" s="208" t="s">
        <v>168</v>
      </c>
      <c r="D57" s="209">
        <v>9.0</v>
      </c>
      <c r="E57" s="208" t="s">
        <v>708</v>
      </c>
      <c r="F57" s="208" t="s">
        <v>452</v>
      </c>
      <c r="G57" s="209">
        <v>20.0</v>
      </c>
      <c r="H57" s="210">
        <v>23.0</v>
      </c>
      <c r="I57" s="210">
        <v>79.86</v>
      </c>
      <c r="K57" s="115" t="str">
        <f t="shared" si="12"/>
        <v>JacksonLehmann</v>
      </c>
      <c r="L57" s="208" t="s">
        <v>255</v>
      </c>
      <c r="M57" s="208" t="s">
        <v>716</v>
      </c>
      <c r="N57" s="209">
        <v>10.0</v>
      </c>
      <c r="O57" s="208" t="s">
        <v>697</v>
      </c>
      <c r="P57" s="208" t="s">
        <v>452</v>
      </c>
      <c r="Q57" s="209">
        <v>42.625</v>
      </c>
      <c r="R57" s="210">
        <v>21.0</v>
      </c>
      <c r="S57" s="210">
        <v>94.35</v>
      </c>
    </row>
    <row r="58" ht="15.75" customHeight="1">
      <c r="A58" s="115" t="str">
        <f t="shared" si="13"/>
        <v>EthanMannheimer</v>
      </c>
      <c r="B58" s="208" t="s">
        <v>399</v>
      </c>
      <c r="C58" s="208" t="s">
        <v>741</v>
      </c>
      <c r="D58" s="209">
        <v>10.0</v>
      </c>
      <c r="E58" s="208" t="s">
        <v>697</v>
      </c>
      <c r="F58" s="208" t="s">
        <v>452</v>
      </c>
      <c r="G58" s="209">
        <v>19.625</v>
      </c>
      <c r="H58" s="210">
        <v>24.0</v>
      </c>
      <c r="I58" s="210">
        <v>73.47</v>
      </c>
      <c r="K58" s="115" t="str">
        <f t="shared" si="12"/>
        <v>NicholasMcNally</v>
      </c>
      <c r="L58" s="208" t="s">
        <v>742</v>
      </c>
      <c r="M58" s="208" t="s">
        <v>162</v>
      </c>
      <c r="N58" s="209">
        <v>12.0</v>
      </c>
      <c r="O58" s="208" t="s">
        <v>701</v>
      </c>
      <c r="P58" s="208" t="s">
        <v>452</v>
      </c>
      <c r="Q58" s="209">
        <v>42.3125</v>
      </c>
      <c r="R58" s="210">
        <v>22.0</v>
      </c>
      <c r="S58" s="210">
        <v>86.8</v>
      </c>
    </row>
    <row r="59" ht="15.75" customHeight="1">
      <c r="B59" s="208" t="s">
        <v>730</v>
      </c>
      <c r="C59" s="208" t="s">
        <v>731</v>
      </c>
      <c r="D59" s="209">
        <v>14.0</v>
      </c>
      <c r="E59" s="208" t="s">
        <v>700</v>
      </c>
      <c r="F59" s="208" t="s">
        <v>705</v>
      </c>
      <c r="G59" s="209">
        <v>19.125</v>
      </c>
      <c r="H59" s="210">
        <v>25.0</v>
      </c>
      <c r="I59" s="210">
        <v>67.59</v>
      </c>
      <c r="K59" s="115" t="str">
        <f t="shared" si="12"/>
        <v>BenScott</v>
      </c>
      <c r="L59" s="208" t="s">
        <v>200</v>
      </c>
      <c r="M59" s="208" t="s">
        <v>170</v>
      </c>
      <c r="N59" s="209">
        <v>11.0</v>
      </c>
      <c r="O59" s="208" t="s">
        <v>697</v>
      </c>
      <c r="P59" s="208" t="s">
        <v>452</v>
      </c>
      <c r="Q59" s="209">
        <v>41.75</v>
      </c>
      <c r="R59" s="210">
        <v>23.0</v>
      </c>
      <c r="S59" s="210">
        <v>79.86</v>
      </c>
    </row>
    <row r="60" ht="15.75" customHeight="1">
      <c r="A60" s="115" t="str">
        <f t="shared" ref="A60:A63" si="14">concatenate(B60,C60)</f>
        <v>JacksonLehmann</v>
      </c>
      <c r="B60" s="208" t="s">
        <v>255</v>
      </c>
      <c r="C60" s="208" t="s">
        <v>716</v>
      </c>
      <c r="D60" s="209">
        <v>10.0</v>
      </c>
      <c r="E60" s="208" t="s">
        <v>697</v>
      </c>
      <c r="F60" s="208" t="s">
        <v>452</v>
      </c>
      <c r="G60" s="209">
        <v>18.75</v>
      </c>
      <c r="H60" s="210">
        <v>26.0</v>
      </c>
      <c r="I60" s="210">
        <v>62.18</v>
      </c>
      <c r="L60" s="208" t="s">
        <v>743</v>
      </c>
      <c r="M60" s="208" t="s">
        <v>731</v>
      </c>
      <c r="N60" s="209">
        <v>11.0</v>
      </c>
      <c r="O60" s="208" t="s">
        <v>697</v>
      </c>
      <c r="P60" s="208" t="s">
        <v>705</v>
      </c>
      <c r="Q60" s="209">
        <v>40.375</v>
      </c>
      <c r="R60" s="210">
        <v>24.0</v>
      </c>
      <c r="S60" s="210">
        <v>73.47</v>
      </c>
    </row>
    <row r="61" ht="15.75" customHeight="1">
      <c r="A61" s="115" t="str">
        <f t="shared" si="14"/>
        <v>JackSeward</v>
      </c>
      <c r="B61" s="208" t="s">
        <v>282</v>
      </c>
      <c r="C61" s="208" t="s">
        <v>176</v>
      </c>
      <c r="D61" s="209">
        <v>12.0</v>
      </c>
      <c r="E61" s="208" t="s">
        <v>701</v>
      </c>
      <c r="F61" s="208" t="s">
        <v>711</v>
      </c>
      <c r="G61" s="209">
        <v>18.5625</v>
      </c>
      <c r="H61" s="210">
        <v>27.0</v>
      </c>
      <c r="I61" s="210">
        <v>57.21</v>
      </c>
      <c r="K61" s="115" t="str">
        <f t="shared" ref="K61:K63" si="15">concatenate(L61,M61)</f>
        <v>RaneMacDonald</v>
      </c>
      <c r="L61" s="208" t="s">
        <v>414</v>
      </c>
      <c r="M61" s="208" t="s">
        <v>431</v>
      </c>
      <c r="N61" s="209">
        <v>10.0</v>
      </c>
      <c r="O61" s="208" t="s">
        <v>697</v>
      </c>
      <c r="P61" s="208" t="s">
        <v>452</v>
      </c>
      <c r="Q61" s="209">
        <v>39.625</v>
      </c>
      <c r="R61" s="210">
        <v>25.0</v>
      </c>
      <c r="S61" s="210">
        <v>67.59</v>
      </c>
    </row>
    <row r="62" ht="15.75" customHeight="1">
      <c r="A62" s="115" t="str">
        <f t="shared" si="14"/>
        <v>RaneMacDonald</v>
      </c>
      <c r="B62" s="208" t="s">
        <v>414</v>
      </c>
      <c r="C62" s="208" t="s">
        <v>431</v>
      </c>
      <c r="D62" s="209">
        <v>10.0</v>
      </c>
      <c r="E62" s="208" t="s">
        <v>697</v>
      </c>
      <c r="F62" s="208" t="s">
        <v>452</v>
      </c>
      <c r="G62" s="209">
        <v>18.0</v>
      </c>
      <c r="H62" s="210">
        <v>28.0</v>
      </c>
      <c r="I62" s="210">
        <v>52.63</v>
      </c>
      <c r="K62" s="115" t="str">
        <f t="shared" si="15"/>
        <v>EthanMannheimer</v>
      </c>
      <c r="L62" s="208" t="s">
        <v>399</v>
      </c>
      <c r="M62" s="208" t="s">
        <v>741</v>
      </c>
      <c r="N62" s="209">
        <v>10.0</v>
      </c>
      <c r="O62" s="208" t="s">
        <v>697</v>
      </c>
      <c r="P62" s="208" t="s">
        <v>452</v>
      </c>
      <c r="Q62" s="209">
        <v>38.375</v>
      </c>
      <c r="R62" s="210">
        <v>26.0</v>
      </c>
      <c r="S62" s="210">
        <v>62.18</v>
      </c>
    </row>
    <row r="63" ht="15.75" customHeight="1">
      <c r="A63" s="115" t="str">
        <f t="shared" si="14"/>
        <v>DylanStevenson</v>
      </c>
      <c r="B63" s="208" t="s">
        <v>419</v>
      </c>
      <c r="C63" s="208" t="s">
        <v>154</v>
      </c>
      <c r="D63" s="209">
        <v>11.0</v>
      </c>
      <c r="E63" s="208" t="s">
        <v>697</v>
      </c>
      <c r="F63" s="208" t="s">
        <v>711</v>
      </c>
      <c r="G63" s="209">
        <v>17.25</v>
      </c>
      <c r="H63" s="210">
        <v>29.0</v>
      </c>
      <c r="I63" s="210">
        <v>48.42</v>
      </c>
      <c r="K63" s="115" t="str">
        <f t="shared" si="15"/>
        <v>WillemReijers</v>
      </c>
      <c r="L63" s="208" t="s">
        <v>393</v>
      </c>
      <c r="M63" s="208" t="s">
        <v>168</v>
      </c>
      <c r="N63" s="209">
        <v>9.0</v>
      </c>
      <c r="O63" s="208" t="s">
        <v>708</v>
      </c>
      <c r="P63" s="208" t="s">
        <v>452</v>
      </c>
      <c r="Q63" s="209">
        <v>37.375</v>
      </c>
      <c r="R63" s="210">
        <v>27.0</v>
      </c>
      <c r="S63" s="210">
        <v>57.21</v>
      </c>
    </row>
    <row r="64" ht="15.75" customHeight="1">
      <c r="B64" s="208" t="s">
        <v>744</v>
      </c>
      <c r="C64" s="208" t="s">
        <v>745</v>
      </c>
      <c r="D64" s="209">
        <v>11.0</v>
      </c>
      <c r="E64" s="208" t="s">
        <v>697</v>
      </c>
      <c r="F64" s="208" t="s">
        <v>705</v>
      </c>
      <c r="G64" s="209">
        <v>17.0</v>
      </c>
      <c r="H64" s="210">
        <v>30.0</v>
      </c>
      <c r="I64" s="210">
        <v>44.55</v>
      </c>
      <c r="L64" s="208" t="s">
        <v>744</v>
      </c>
      <c r="M64" s="208" t="s">
        <v>745</v>
      </c>
      <c r="N64" s="209">
        <v>11.0</v>
      </c>
      <c r="O64" s="208" t="s">
        <v>697</v>
      </c>
      <c r="P64" s="208" t="s">
        <v>705</v>
      </c>
      <c r="Q64" s="209">
        <v>36.375</v>
      </c>
      <c r="R64" s="210">
        <v>28.0</v>
      </c>
      <c r="S64" s="210">
        <v>52.63</v>
      </c>
    </row>
    <row r="65" ht="15.75" customHeight="1">
      <c r="B65" s="208" t="s">
        <v>743</v>
      </c>
      <c r="C65" s="208" t="s">
        <v>731</v>
      </c>
      <c r="D65" s="209">
        <v>11.0</v>
      </c>
      <c r="E65" s="208" t="s">
        <v>697</v>
      </c>
      <c r="F65" s="208" t="s">
        <v>705</v>
      </c>
      <c r="G65" s="209">
        <v>16.25</v>
      </c>
      <c r="H65" s="210">
        <v>31.0</v>
      </c>
      <c r="I65" s="210">
        <v>40.98</v>
      </c>
      <c r="K65" s="115" t="str">
        <f>concatenate(L65,M65)</f>
        <v>LachlanSharpe</v>
      </c>
      <c r="L65" s="208" t="s">
        <v>426</v>
      </c>
      <c r="M65" s="208" t="s">
        <v>139</v>
      </c>
      <c r="N65" s="209">
        <v>11.0</v>
      </c>
      <c r="O65" s="208" t="s">
        <v>697</v>
      </c>
      <c r="P65" s="208" t="s">
        <v>452</v>
      </c>
      <c r="Q65" s="209">
        <v>36.25</v>
      </c>
      <c r="R65" s="210">
        <v>29.0</v>
      </c>
      <c r="S65" s="210">
        <v>48.42</v>
      </c>
    </row>
    <row r="66" ht="15.75" customHeight="1">
      <c r="B66" s="208" t="s">
        <v>746</v>
      </c>
      <c r="C66" s="208" t="s">
        <v>747</v>
      </c>
      <c r="D66" s="209">
        <v>9.0</v>
      </c>
      <c r="E66" s="208" t="s">
        <v>708</v>
      </c>
      <c r="F66" s="208" t="s">
        <v>705</v>
      </c>
      <c r="G66" s="209">
        <v>16.0625</v>
      </c>
      <c r="H66" s="210">
        <v>32.0</v>
      </c>
      <c r="I66" s="210">
        <v>37.7</v>
      </c>
      <c r="L66" s="208" t="s">
        <v>748</v>
      </c>
      <c r="M66" s="208" t="s">
        <v>749</v>
      </c>
      <c r="N66" s="209">
        <v>11.0</v>
      </c>
      <c r="O66" s="208" t="s">
        <v>697</v>
      </c>
      <c r="P66" s="208" t="s">
        <v>705</v>
      </c>
      <c r="Q66" s="209">
        <v>36.0</v>
      </c>
      <c r="R66" s="210">
        <v>30.0</v>
      </c>
      <c r="S66" s="210">
        <v>44.55</v>
      </c>
    </row>
    <row r="67" ht="15.75" customHeight="1">
      <c r="B67" s="208" t="s">
        <v>750</v>
      </c>
      <c r="C67" s="208" t="s">
        <v>751</v>
      </c>
      <c r="D67" s="209">
        <v>9.0</v>
      </c>
      <c r="E67" s="208" t="s">
        <v>708</v>
      </c>
      <c r="F67" s="208" t="s">
        <v>705</v>
      </c>
      <c r="G67" s="209">
        <v>15.3125</v>
      </c>
      <c r="H67" s="210">
        <v>33.0</v>
      </c>
      <c r="I67" s="210">
        <v>34.69</v>
      </c>
      <c r="K67" s="115" t="str">
        <f>concatenate(L67,M67)</f>
        <v>CalebScott</v>
      </c>
      <c r="L67" s="208" t="s">
        <v>232</v>
      </c>
      <c r="M67" s="208" t="s">
        <v>170</v>
      </c>
      <c r="N67" s="209">
        <v>9.0</v>
      </c>
      <c r="O67" s="208" t="s">
        <v>708</v>
      </c>
      <c r="P67" s="208" t="s">
        <v>452</v>
      </c>
      <c r="Q67" s="209">
        <v>35.375</v>
      </c>
      <c r="R67" s="210">
        <v>31.0</v>
      </c>
      <c r="S67" s="210">
        <v>40.98</v>
      </c>
    </row>
    <row r="68" ht="15.75" customHeight="1">
      <c r="B68" s="208" t="s">
        <v>748</v>
      </c>
      <c r="C68" s="208" t="s">
        <v>749</v>
      </c>
      <c r="D68" s="209">
        <v>11.0</v>
      </c>
      <c r="E68" s="208" t="s">
        <v>697</v>
      </c>
      <c r="F68" s="208" t="s">
        <v>705</v>
      </c>
      <c r="G68" s="209">
        <v>14.5</v>
      </c>
      <c r="H68" s="210">
        <v>34.0</v>
      </c>
      <c r="I68" s="210">
        <v>31.91</v>
      </c>
      <c r="L68" s="208" t="s">
        <v>735</v>
      </c>
      <c r="M68" s="208" t="s">
        <v>727</v>
      </c>
      <c r="N68" s="209">
        <v>11.0</v>
      </c>
      <c r="O68" s="208" t="s">
        <v>697</v>
      </c>
      <c r="P68" s="208" t="s">
        <v>705</v>
      </c>
      <c r="Q68" s="209">
        <v>35.125</v>
      </c>
      <c r="R68" s="210">
        <v>32.0</v>
      </c>
      <c r="S68" s="210">
        <v>37.7</v>
      </c>
    </row>
    <row r="69" ht="15.75" customHeight="1">
      <c r="A69" s="115" t="str">
        <f t="shared" ref="A69:A70" si="16">concatenate(B69,C69)</f>
        <v>RyanMannheimer</v>
      </c>
      <c r="B69" s="208" t="s">
        <v>423</v>
      </c>
      <c r="C69" s="208" t="s">
        <v>741</v>
      </c>
      <c r="D69" s="209">
        <v>8.0</v>
      </c>
      <c r="E69" s="208" t="s">
        <v>708</v>
      </c>
      <c r="F69" s="208" t="s">
        <v>452</v>
      </c>
      <c r="G69" s="209">
        <v>13.875</v>
      </c>
      <c r="H69" s="210">
        <v>35.0</v>
      </c>
      <c r="I69" s="210">
        <v>29.36</v>
      </c>
      <c r="K69" s="115" t="str">
        <f t="shared" ref="K69:K70" si="17">concatenate(L69,M69)</f>
        <v>KaelSmyth</v>
      </c>
      <c r="L69" s="208" t="s">
        <v>379</v>
      </c>
      <c r="M69" s="208" t="s">
        <v>136</v>
      </c>
      <c r="N69" s="209">
        <v>8.0</v>
      </c>
      <c r="O69" s="208" t="s">
        <v>708</v>
      </c>
      <c r="P69" s="208" t="s">
        <v>452</v>
      </c>
      <c r="Q69" s="209">
        <v>33.875</v>
      </c>
      <c r="R69" s="210">
        <v>33.0</v>
      </c>
      <c r="S69" s="210">
        <v>34.69</v>
      </c>
    </row>
    <row r="70" ht="15.75" customHeight="1">
      <c r="A70" s="115" t="str">
        <f t="shared" si="16"/>
        <v>EmmettTurner</v>
      </c>
      <c r="B70" s="208" t="s">
        <v>424</v>
      </c>
      <c r="C70" s="208" t="s">
        <v>752</v>
      </c>
      <c r="D70" s="209">
        <v>9.0</v>
      </c>
      <c r="E70" s="208" t="s">
        <v>708</v>
      </c>
      <c r="F70" s="208" t="s">
        <v>452</v>
      </c>
      <c r="G70" s="209">
        <v>13.375</v>
      </c>
      <c r="H70" s="210">
        <v>36.0</v>
      </c>
      <c r="I70" s="210">
        <v>27.01</v>
      </c>
      <c r="K70" s="115" t="str">
        <f t="shared" si="17"/>
        <v>PrestonMeisser</v>
      </c>
      <c r="L70" s="208" t="s">
        <v>438</v>
      </c>
      <c r="M70" s="208" t="s">
        <v>439</v>
      </c>
      <c r="N70" s="209">
        <v>10.0</v>
      </c>
      <c r="O70" s="208" t="s">
        <v>697</v>
      </c>
      <c r="P70" s="208" t="s">
        <v>452</v>
      </c>
      <c r="Q70" s="209">
        <v>32.875</v>
      </c>
      <c r="R70" s="210">
        <v>34.0</v>
      </c>
      <c r="S70" s="210">
        <v>31.91</v>
      </c>
    </row>
    <row r="71" ht="15.75" customHeight="1">
      <c r="B71" s="208" t="s">
        <v>413</v>
      </c>
      <c r="C71" s="208" t="s">
        <v>749</v>
      </c>
      <c r="D71" s="209">
        <v>9.0</v>
      </c>
      <c r="E71" s="208" t="s">
        <v>708</v>
      </c>
      <c r="F71" s="208" t="s">
        <v>705</v>
      </c>
      <c r="G71" s="209">
        <v>12.625</v>
      </c>
      <c r="H71" s="210">
        <v>37.0</v>
      </c>
      <c r="I71" s="210">
        <v>24.85</v>
      </c>
      <c r="L71" s="208" t="s">
        <v>750</v>
      </c>
      <c r="M71" s="208" t="s">
        <v>751</v>
      </c>
      <c r="N71" s="209">
        <v>9.0</v>
      </c>
      <c r="O71" s="208" t="s">
        <v>708</v>
      </c>
      <c r="P71" s="208" t="s">
        <v>705</v>
      </c>
      <c r="Q71" s="209">
        <v>30.75</v>
      </c>
      <c r="R71" s="210">
        <v>35.0</v>
      </c>
      <c r="S71" s="210">
        <v>29.36</v>
      </c>
    </row>
    <row r="72" ht="15.75" customHeight="1">
      <c r="B72" s="208" t="s">
        <v>753</v>
      </c>
      <c r="C72" s="208" t="s">
        <v>731</v>
      </c>
      <c r="D72" s="209">
        <v>8.0</v>
      </c>
      <c r="E72" s="208" t="s">
        <v>708</v>
      </c>
      <c r="F72" s="208" t="s">
        <v>705</v>
      </c>
      <c r="G72" s="209">
        <v>12.375</v>
      </c>
      <c r="H72" s="210">
        <v>38.0</v>
      </c>
      <c r="I72" s="210">
        <v>22.86</v>
      </c>
      <c r="L72" s="208" t="s">
        <v>746</v>
      </c>
      <c r="M72" s="208" t="s">
        <v>747</v>
      </c>
      <c r="N72" s="209">
        <v>9.0</v>
      </c>
      <c r="O72" s="208" t="s">
        <v>708</v>
      </c>
      <c r="P72" s="208" t="s">
        <v>705</v>
      </c>
      <c r="Q72" s="209">
        <v>30.625</v>
      </c>
      <c r="R72" s="210">
        <v>36.0</v>
      </c>
      <c r="S72" s="210">
        <v>27.01</v>
      </c>
    </row>
    <row r="73" ht="15.75" customHeight="1">
      <c r="A73" s="115" t="str">
        <f t="shared" ref="A73:A74" si="18">concatenate(B73,C73)</f>
        <v>LachlanSharpe</v>
      </c>
      <c r="B73" s="208" t="s">
        <v>426</v>
      </c>
      <c r="C73" s="208" t="s">
        <v>139</v>
      </c>
      <c r="D73" s="209">
        <v>11.0</v>
      </c>
      <c r="E73" s="208" t="s">
        <v>697</v>
      </c>
      <c r="F73" s="208" t="s">
        <v>452</v>
      </c>
      <c r="G73" s="209">
        <v>12.375</v>
      </c>
      <c r="H73" s="210">
        <v>39.0</v>
      </c>
      <c r="I73" s="210">
        <v>21.03</v>
      </c>
      <c r="L73" s="208" t="s">
        <v>739</v>
      </c>
      <c r="M73" s="208" t="s">
        <v>702</v>
      </c>
      <c r="N73" s="209">
        <v>9.0</v>
      </c>
      <c r="O73" s="208" t="s">
        <v>708</v>
      </c>
      <c r="P73" s="208" t="s">
        <v>705</v>
      </c>
      <c r="Q73" s="209">
        <v>29.5</v>
      </c>
      <c r="R73" s="210">
        <v>37.0</v>
      </c>
      <c r="S73" s="210">
        <v>24.85</v>
      </c>
    </row>
    <row r="74" ht="15.75" customHeight="1">
      <c r="A74" s="115" t="str">
        <f t="shared" si="18"/>
        <v>LeviBreen</v>
      </c>
      <c r="B74" s="208" t="s">
        <v>428</v>
      </c>
      <c r="C74" s="208" t="s">
        <v>754</v>
      </c>
      <c r="D74" s="209">
        <v>8.0</v>
      </c>
      <c r="E74" s="208" t="s">
        <v>708</v>
      </c>
      <c r="F74" s="208" t="s">
        <v>452</v>
      </c>
      <c r="G74" s="209">
        <v>12.3125</v>
      </c>
      <c r="H74" s="210">
        <v>40.0</v>
      </c>
      <c r="I74" s="210">
        <v>19.35</v>
      </c>
      <c r="K74" s="115" t="str">
        <f t="shared" ref="K74:K78" si="19">concatenate(L74,M74)</f>
        <v>RyanMannheimer</v>
      </c>
      <c r="L74" s="208" t="s">
        <v>423</v>
      </c>
      <c r="M74" s="208" t="s">
        <v>741</v>
      </c>
      <c r="N74" s="209">
        <v>8.0</v>
      </c>
      <c r="O74" s="208" t="s">
        <v>708</v>
      </c>
      <c r="P74" s="208" t="s">
        <v>452</v>
      </c>
      <c r="Q74" s="209">
        <v>29.125</v>
      </c>
      <c r="R74" s="210">
        <v>38.0</v>
      </c>
      <c r="S74" s="210">
        <v>22.86</v>
      </c>
    </row>
    <row r="75" ht="15.75" customHeight="1">
      <c r="B75" s="208" t="s">
        <v>755</v>
      </c>
      <c r="C75" s="208" t="s">
        <v>756</v>
      </c>
      <c r="D75" s="209">
        <v>8.0</v>
      </c>
      <c r="E75" s="208" t="s">
        <v>708</v>
      </c>
      <c r="F75" s="208" t="s">
        <v>757</v>
      </c>
      <c r="G75" s="209">
        <v>11.875</v>
      </c>
      <c r="H75" s="210">
        <v>41.0</v>
      </c>
      <c r="I75" s="210">
        <v>17.8</v>
      </c>
      <c r="K75" s="115" t="str">
        <f t="shared" si="19"/>
        <v>LeviBreen</v>
      </c>
      <c r="L75" s="208" t="s">
        <v>428</v>
      </c>
      <c r="M75" s="208" t="s">
        <v>754</v>
      </c>
      <c r="N75" s="209">
        <v>8.0</v>
      </c>
      <c r="O75" s="208" t="s">
        <v>708</v>
      </c>
      <c r="P75" s="208" t="s">
        <v>452</v>
      </c>
      <c r="Q75" s="209">
        <v>28.75</v>
      </c>
      <c r="R75" s="210">
        <v>39.0</v>
      </c>
      <c r="S75" s="210">
        <v>21.03</v>
      </c>
    </row>
    <row r="76" ht="15.75" customHeight="1">
      <c r="B76" s="208" t="s">
        <v>758</v>
      </c>
      <c r="C76" s="208" t="s">
        <v>747</v>
      </c>
      <c r="D76" s="209">
        <v>6.0</v>
      </c>
      <c r="E76" s="208" t="s">
        <v>714</v>
      </c>
      <c r="F76" s="208" t="s">
        <v>705</v>
      </c>
      <c r="G76" s="209">
        <v>11.75</v>
      </c>
      <c r="H76" s="210">
        <v>42.0</v>
      </c>
      <c r="I76" s="210">
        <v>16.38</v>
      </c>
      <c r="K76" s="115" t="str">
        <f t="shared" si="19"/>
        <v>EmmettTurner</v>
      </c>
      <c r="L76" s="208" t="s">
        <v>424</v>
      </c>
      <c r="M76" s="208" t="s">
        <v>752</v>
      </c>
      <c r="N76" s="209">
        <v>9.0</v>
      </c>
      <c r="O76" s="208" t="s">
        <v>708</v>
      </c>
      <c r="P76" s="208" t="s">
        <v>452</v>
      </c>
      <c r="Q76" s="209">
        <v>28.5</v>
      </c>
      <c r="R76" s="210">
        <v>40.0</v>
      </c>
      <c r="S76" s="210">
        <v>19.35</v>
      </c>
    </row>
    <row r="77" ht="15.75" customHeight="1">
      <c r="B77" s="208" t="s">
        <v>746</v>
      </c>
      <c r="C77" s="208" t="s">
        <v>759</v>
      </c>
      <c r="D77" s="209">
        <v>7.0</v>
      </c>
      <c r="E77" s="208" t="s">
        <v>714</v>
      </c>
      <c r="F77" s="208" t="s">
        <v>757</v>
      </c>
      <c r="G77" s="209">
        <v>11.375</v>
      </c>
      <c r="H77" s="210">
        <v>43.0</v>
      </c>
      <c r="I77" s="210">
        <v>15.07</v>
      </c>
      <c r="K77" s="115" t="str">
        <f t="shared" si="19"/>
        <v>FraserKlapstein</v>
      </c>
      <c r="L77" s="208" t="s">
        <v>760</v>
      </c>
      <c r="M77" s="208" t="s">
        <v>761</v>
      </c>
      <c r="N77" s="209">
        <v>9.0</v>
      </c>
      <c r="O77" s="208" t="s">
        <v>708</v>
      </c>
      <c r="P77" s="208" t="s">
        <v>711</v>
      </c>
      <c r="Q77" s="209">
        <v>28.0</v>
      </c>
      <c r="R77" s="210">
        <v>41.0</v>
      </c>
      <c r="S77" s="210">
        <v>17.8</v>
      </c>
    </row>
    <row r="78" ht="15.75" customHeight="1">
      <c r="A78" s="115" t="str">
        <f t="shared" ref="A78:A85" si="20">concatenate(B78,C78)</f>
        <v>AngusMacDonald</v>
      </c>
      <c r="B78" s="208" t="s">
        <v>430</v>
      </c>
      <c r="C78" s="208" t="s">
        <v>431</v>
      </c>
      <c r="D78" s="209">
        <v>5.0</v>
      </c>
      <c r="E78" s="208" t="s">
        <v>714</v>
      </c>
      <c r="F78" s="208" t="s">
        <v>452</v>
      </c>
      <c r="G78" s="209">
        <v>10.875</v>
      </c>
      <c r="H78" s="210">
        <v>44.0</v>
      </c>
      <c r="I78" s="210">
        <v>13.86</v>
      </c>
      <c r="K78" s="115" t="str">
        <f t="shared" si="19"/>
        <v>AngusMacDonald</v>
      </c>
      <c r="L78" s="208" t="s">
        <v>430</v>
      </c>
      <c r="M78" s="208" t="s">
        <v>431</v>
      </c>
      <c r="N78" s="209">
        <v>5.0</v>
      </c>
      <c r="O78" s="208" t="s">
        <v>714</v>
      </c>
      <c r="P78" s="208" t="s">
        <v>452</v>
      </c>
      <c r="Q78" s="209">
        <v>23.5</v>
      </c>
      <c r="R78" s="210">
        <v>42.0</v>
      </c>
      <c r="S78" s="210">
        <v>16.38</v>
      </c>
    </row>
    <row r="79" ht="15.75" customHeight="1">
      <c r="A79" s="115" t="str">
        <f t="shared" si="20"/>
        <v>CarterMoll</v>
      </c>
      <c r="B79" s="208" t="s">
        <v>188</v>
      </c>
      <c r="C79" s="208" t="s">
        <v>184</v>
      </c>
      <c r="D79" s="209">
        <v>7.0</v>
      </c>
      <c r="E79" s="208" t="s">
        <v>714</v>
      </c>
      <c r="F79" s="208" t="s">
        <v>452</v>
      </c>
      <c r="G79" s="209">
        <v>9.75</v>
      </c>
      <c r="H79" s="210">
        <v>45.0</v>
      </c>
      <c r="I79" s="210">
        <v>12.75</v>
      </c>
      <c r="L79" s="208" t="s">
        <v>753</v>
      </c>
      <c r="M79" s="208" t="s">
        <v>731</v>
      </c>
      <c r="N79" s="209">
        <v>8.0</v>
      </c>
      <c r="O79" s="208" t="s">
        <v>708</v>
      </c>
      <c r="P79" s="208" t="s">
        <v>705</v>
      </c>
      <c r="Q79" s="209">
        <v>21.0</v>
      </c>
      <c r="R79" s="210">
        <v>43.0</v>
      </c>
      <c r="S79" s="210">
        <v>15.07</v>
      </c>
    </row>
    <row r="80" ht="15.75" customHeight="1">
      <c r="A80" s="115" t="str">
        <f t="shared" si="20"/>
        <v>BenjaminShantz</v>
      </c>
      <c r="B80" s="208" t="s">
        <v>433</v>
      </c>
      <c r="C80" s="208" t="s">
        <v>147</v>
      </c>
      <c r="D80" s="209">
        <v>7.0</v>
      </c>
      <c r="E80" s="208" t="s">
        <v>714</v>
      </c>
      <c r="F80" s="208" t="s">
        <v>452</v>
      </c>
      <c r="G80" s="209">
        <v>9.75</v>
      </c>
      <c r="H80" s="210">
        <v>46.0</v>
      </c>
      <c r="I80" s="210">
        <v>11.73</v>
      </c>
      <c r="L80" s="208" t="s">
        <v>758</v>
      </c>
      <c r="M80" s="208" t="s">
        <v>747</v>
      </c>
      <c r="N80" s="209">
        <v>6.0</v>
      </c>
      <c r="O80" s="208" t="s">
        <v>714</v>
      </c>
      <c r="P80" s="208" t="s">
        <v>705</v>
      </c>
      <c r="Q80" s="209">
        <v>19.75</v>
      </c>
      <c r="R80" s="210">
        <v>44.0</v>
      </c>
      <c r="S80" s="210">
        <v>13.86</v>
      </c>
    </row>
    <row r="81" ht="15.75" customHeight="1">
      <c r="A81" s="115" t="str">
        <f t="shared" si="20"/>
        <v>RobbyHart</v>
      </c>
      <c r="B81" s="208" t="s">
        <v>436</v>
      </c>
      <c r="C81" s="208" t="s">
        <v>437</v>
      </c>
      <c r="D81" s="209">
        <v>9.0</v>
      </c>
      <c r="E81" s="208" t="s">
        <v>708</v>
      </c>
      <c r="F81" s="208" t="s">
        <v>452</v>
      </c>
      <c r="G81" s="209">
        <v>9.5</v>
      </c>
      <c r="H81" s="210">
        <v>47.0</v>
      </c>
      <c r="I81" s="210">
        <v>10.79</v>
      </c>
      <c r="L81" s="208" t="s">
        <v>413</v>
      </c>
      <c r="M81" s="208" t="s">
        <v>749</v>
      </c>
      <c r="N81" s="209">
        <v>9.0</v>
      </c>
      <c r="O81" s="208" t="s">
        <v>708</v>
      </c>
      <c r="P81" s="208" t="s">
        <v>705</v>
      </c>
      <c r="Q81" s="209">
        <v>18.375</v>
      </c>
      <c r="R81" s="210">
        <v>45.0</v>
      </c>
      <c r="S81" s="210">
        <v>12.75</v>
      </c>
    </row>
    <row r="82" ht="15.75" customHeight="1">
      <c r="A82" s="115" t="str">
        <f t="shared" si="20"/>
        <v>PrestonMeisser</v>
      </c>
      <c r="B82" s="208" t="s">
        <v>438</v>
      </c>
      <c r="C82" s="208" t="s">
        <v>439</v>
      </c>
      <c r="D82" s="209">
        <v>10.0</v>
      </c>
      <c r="E82" s="208" t="s">
        <v>697</v>
      </c>
      <c r="F82" s="208" t="s">
        <v>452</v>
      </c>
      <c r="G82" s="209">
        <v>9.125</v>
      </c>
      <c r="H82" s="210">
        <v>48.0</v>
      </c>
      <c r="I82" s="210">
        <v>9.93</v>
      </c>
      <c r="K82" s="115" t="str">
        <f t="shared" ref="K82:K83" si="21">concatenate(L82,M82)</f>
        <v>CarterMoll</v>
      </c>
      <c r="L82" s="208" t="s">
        <v>188</v>
      </c>
      <c r="M82" s="208" t="s">
        <v>184</v>
      </c>
      <c r="N82" s="209">
        <v>7.0</v>
      </c>
      <c r="O82" s="208" t="s">
        <v>714</v>
      </c>
      <c r="P82" s="208" t="s">
        <v>452</v>
      </c>
      <c r="Q82" s="209">
        <v>17.75</v>
      </c>
      <c r="R82" s="210">
        <v>46.0</v>
      </c>
      <c r="S82" s="210">
        <v>11.73</v>
      </c>
    </row>
    <row r="83" ht="15.75" customHeight="1">
      <c r="A83" s="115" t="str">
        <f t="shared" si="20"/>
        <v>FraserKlapstein</v>
      </c>
      <c r="B83" s="208" t="s">
        <v>760</v>
      </c>
      <c r="C83" s="208" t="s">
        <v>761</v>
      </c>
      <c r="D83" s="209">
        <v>10.0</v>
      </c>
      <c r="E83" s="208" t="s">
        <v>697</v>
      </c>
      <c r="F83" s="208" t="s">
        <v>711</v>
      </c>
      <c r="G83" s="209">
        <v>0.0</v>
      </c>
      <c r="H83" s="210">
        <v>0.0</v>
      </c>
      <c r="I83" s="210">
        <v>0.0</v>
      </c>
      <c r="K83" s="115" t="str">
        <f t="shared" si="21"/>
        <v>BenjaminShantz</v>
      </c>
      <c r="L83" s="208" t="s">
        <v>433</v>
      </c>
      <c r="M83" s="208" t="s">
        <v>147</v>
      </c>
      <c r="N83" s="209">
        <v>7.0</v>
      </c>
      <c r="O83" s="208" t="s">
        <v>714</v>
      </c>
      <c r="P83" s="208" t="s">
        <v>452</v>
      </c>
      <c r="Q83" s="209">
        <v>15.5</v>
      </c>
      <c r="R83" s="210">
        <v>47.0</v>
      </c>
      <c r="S83" s="210">
        <v>10.79</v>
      </c>
    </row>
    <row r="84" ht="15.75" customHeight="1">
      <c r="A84" s="115" t="str">
        <f t="shared" si="20"/>
        <v>GryffinFalzon-Knoop</v>
      </c>
      <c r="B84" s="208" t="s">
        <v>762</v>
      </c>
      <c r="C84" s="208" t="s">
        <v>763</v>
      </c>
      <c r="D84" s="209">
        <v>11.0</v>
      </c>
      <c r="E84" s="208" t="s">
        <v>697</v>
      </c>
      <c r="F84" s="208" t="s">
        <v>444</v>
      </c>
      <c r="G84" s="209">
        <v>0.0</v>
      </c>
      <c r="H84" s="210">
        <v>0.0</v>
      </c>
      <c r="I84" s="210">
        <v>0.0</v>
      </c>
      <c r="L84" s="208" t="s">
        <v>746</v>
      </c>
      <c r="M84" s="208" t="s">
        <v>759</v>
      </c>
      <c r="N84" s="209">
        <v>7.0</v>
      </c>
      <c r="O84" s="208" t="s">
        <v>714</v>
      </c>
      <c r="P84" s="208" t="s">
        <v>757</v>
      </c>
      <c r="Q84" s="209">
        <v>13.75</v>
      </c>
      <c r="R84" s="210">
        <v>48.0</v>
      </c>
      <c r="S84" s="210">
        <v>9.93</v>
      </c>
    </row>
    <row r="85" ht="15.75" customHeight="1">
      <c r="A85" s="115" t="str">
        <f t="shared" si="20"/>
        <v>NicholasMcNally</v>
      </c>
      <c r="B85" s="208" t="s">
        <v>742</v>
      </c>
      <c r="C85" s="208" t="s">
        <v>162</v>
      </c>
      <c r="D85" s="209">
        <v>12.0</v>
      </c>
      <c r="E85" s="208" t="s">
        <v>701</v>
      </c>
      <c r="F85" s="208" t="s">
        <v>452</v>
      </c>
      <c r="G85" s="209">
        <v>0.0</v>
      </c>
      <c r="H85" s="210">
        <v>0.0</v>
      </c>
      <c r="I85" s="210">
        <v>0.0</v>
      </c>
      <c r="L85" s="208" t="s">
        <v>755</v>
      </c>
      <c r="M85" s="208" t="s">
        <v>756</v>
      </c>
      <c r="N85" s="209">
        <v>8.0</v>
      </c>
      <c r="O85" s="208" t="s">
        <v>708</v>
      </c>
      <c r="P85" s="208" t="s">
        <v>757</v>
      </c>
      <c r="Q85" s="217" t="s">
        <v>570</v>
      </c>
      <c r="R85" s="210">
        <v>0.0</v>
      </c>
      <c r="S85" s="210">
        <v>0.0</v>
      </c>
    </row>
    <row r="86" ht="15.75" customHeight="1">
      <c r="L86" s="208" t="s">
        <v>436</v>
      </c>
      <c r="M86" s="208" t="s">
        <v>437</v>
      </c>
      <c r="N86" s="209">
        <v>9.0</v>
      </c>
      <c r="O86" s="208" t="s">
        <v>708</v>
      </c>
      <c r="P86" s="208" t="s">
        <v>452</v>
      </c>
      <c r="Q86" s="217" t="s">
        <v>570</v>
      </c>
      <c r="R86" s="210">
        <v>0.0</v>
      </c>
      <c r="S86" s="210">
        <v>0.0</v>
      </c>
    </row>
    <row r="87" ht="15.75" customHeight="1">
      <c r="L87" s="208" t="s">
        <v>762</v>
      </c>
      <c r="M87" s="208" t="s">
        <v>763</v>
      </c>
      <c r="N87" s="209">
        <v>11.0</v>
      </c>
      <c r="O87" s="208" t="s">
        <v>697</v>
      </c>
      <c r="P87" s="208" t="s">
        <v>444</v>
      </c>
      <c r="Q87" s="217" t="s">
        <v>570</v>
      </c>
      <c r="R87" s="210">
        <v>0.0</v>
      </c>
      <c r="S87" s="210">
        <v>0.0</v>
      </c>
    </row>
    <row r="88" ht="15.75" customHeight="1"/>
    <row r="89" ht="15.75" customHeight="1"/>
    <row r="90" ht="15.75" customHeight="1"/>
    <row r="91" ht="15.75" customHeight="1">
      <c r="A91" s="218" t="s">
        <v>764</v>
      </c>
      <c r="K91" s="218" t="s">
        <v>765</v>
      </c>
    </row>
    <row r="92" ht="15.75" customHeight="1">
      <c r="A92" s="218" t="s">
        <v>766</v>
      </c>
      <c r="D92" s="219"/>
      <c r="G92" s="219"/>
      <c r="K92" s="218" t="s">
        <v>767</v>
      </c>
    </row>
    <row r="93" ht="15.75" customHeight="1"/>
    <row r="94" ht="15.75" customHeight="1">
      <c r="A94" s="115" t="s">
        <v>1</v>
      </c>
      <c r="B94" s="115" t="s">
        <v>768</v>
      </c>
      <c r="C94" s="115" t="s">
        <v>447</v>
      </c>
      <c r="D94" s="115" t="s">
        <v>448</v>
      </c>
      <c r="E94" s="115" t="s">
        <v>5</v>
      </c>
      <c r="F94" s="115" t="s">
        <v>769</v>
      </c>
      <c r="G94" s="115" t="s">
        <v>770</v>
      </c>
      <c r="H94" s="115" t="s">
        <v>771</v>
      </c>
      <c r="K94" s="115">
        <v>1.0</v>
      </c>
      <c r="L94" s="115">
        <v>76.0</v>
      </c>
      <c r="M94" s="115" t="s">
        <v>495</v>
      </c>
      <c r="N94" s="115" t="s">
        <v>221</v>
      </c>
      <c r="O94" s="115" t="s">
        <v>223</v>
      </c>
      <c r="P94" s="115" t="s">
        <v>772</v>
      </c>
      <c r="Q94" s="115" t="s">
        <v>773</v>
      </c>
      <c r="R94" s="115">
        <v>84.6</v>
      </c>
    </row>
    <row r="95" ht="15.75" customHeight="1">
      <c r="A95" s="115">
        <v>1.0</v>
      </c>
      <c r="B95" s="115">
        <v>32.0</v>
      </c>
      <c r="C95" s="115" t="s">
        <v>774</v>
      </c>
      <c r="D95" s="115" t="s">
        <v>255</v>
      </c>
      <c r="E95" s="115" t="s">
        <v>223</v>
      </c>
      <c r="F95" s="115" t="s">
        <v>775</v>
      </c>
      <c r="G95" s="115" t="s">
        <v>776</v>
      </c>
      <c r="H95" s="115">
        <v>61.67</v>
      </c>
      <c r="K95" s="115">
        <v>2.0</v>
      </c>
      <c r="L95" s="115">
        <v>37.0</v>
      </c>
      <c r="M95" s="115" t="s">
        <v>258</v>
      </c>
      <c r="N95" s="115" t="s">
        <v>257</v>
      </c>
      <c r="O95" s="115" t="s">
        <v>223</v>
      </c>
      <c r="P95" s="115" t="s">
        <v>772</v>
      </c>
      <c r="Q95" s="115" t="s">
        <v>773</v>
      </c>
      <c r="R95" s="115">
        <v>72.0</v>
      </c>
    </row>
    <row r="96" ht="15.75" customHeight="1">
      <c r="A96" s="115">
        <v>2.0</v>
      </c>
      <c r="B96" s="115">
        <v>45.0</v>
      </c>
      <c r="C96" s="115" t="s">
        <v>417</v>
      </c>
      <c r="D96" s="115" t="s">
        <v>416</v>
      </c>
      <c r="E96" s="115" t="s">
        <v>223</v>
      </c>
      <c r="F96" s="115" t="s">
        <v>777</v>
      </c>
      <c r="G96" s="115" t="s">
        <v>778</v>
      </c>
      <c r="H96" s="115">
        <v>57.83</v>
      </c>
      <c r="K96" s="115">
        <v>3.0</v>
      </c>
      <c r="L96" s="115">
        <v>6.0</v>
      </c>
      <c r="M96" s="115" t="s">
        <v>533</v>
      </c>
      <c r="N96" s="115" t="s">
        <v>255</v>
      </c>
      <c r="O96" s="115" t="s">
        <v>223</v>
      </c>
      <c r="P96" s="115" t="s">
        <v>775</v>
      </c>
      <c r="Q96" s="115" t="s">
        <v>776</v>
      </c>
      <c r="R96" s="115">
        <v>71.2</v>
      </c>
    </row>
    <row r="97" ht="15.75" customHeight="1">
      <c r="A97" s="115">
        <v>3.0</v>
      </c>
      <c r="B97" s="115">
        <v>43.0</v>
      </c>
      <c r="C97" s="115" t="s">
        <v>316</v>
      </c>
      <c r="D97" s="115" t="s">
        <v>221</v>
      </c>
      <c r="E97" s="115" t="s">
        <v>223</v>
      </c>
      <c r="F97" s="115" t="s">
        <v>777</v>
      </c>
      <c r="G97" s="115" t="s">
        <v>778</v>
      </c>
      <c r="H97" s="115">
        <v>51.26</v>
      </c>
      <c r="K97" s="115">
        <v>4.0</v>
      </c>
      <c r="L97" s="115">
        <v>80.0</v>
      </c>
      <c r="M97" s="115" t="s">
        <v>132</v>
      </c>
      <c r="N97" s="115" t="s">
        <v>261</v>
      </c>
      <c r="O97" s="115" t="s">
        <v>223</v>
      </c>
      <c r="P97" s="115" t="s">
        <v>777</v>
      </c>
      <c r="Q97" s="115" t="s">
        <v>778</v>
      </c>
      <c r="R97" s="115">
        <v>56.6</v>
      </c>
    </row>
    <row r="98" ht="15.75" customHeight="1">
      <c r="A98" s="115">
        <v>4.0</v>
      </c>
      <c r="B98" s="115">
        <v>17.0</v>
      </c>
      <c r="C98" s="115" t="s">
        <v>254</v>
      </c>
      <c r="D98" s="115" t="s">
        <v>253</v>
      </c>
      <c r="E98" s="115" t="s">
        <v>223</v>
      </c>
      <c r="F98" s="115" t="s">
        <v>775</v>
      </c>
      <c r="G98" s="115" t="s">
        <v>776</v>
      </c>
      <c r="H98" s="115">
        <v>46.13</v>
      </c>
      <c r="K98" s="115">
        <v>5.0</v>
      </c>
      <c r="L98" s="115">
        <v>9.0</v>
      </c>
      <c r="M98" s="115" t="s">
        <v>289</v>
      </c>
      <c r="N98" s="115" t="s">
        <v>288</v>
      </c>
      <c r="O98" s="115" t="s">
        <v>223</v>
      </c>
      <c r="P98" s="115" t="s">
        <v>772</v>
      </c>
      <c r="Q98" s="115" t="s">
        <v>773</v>
      </c>
      <c r="R98" s="115">
        <v>53.8</v>
      </c>
    </row>
    <row r="99" ht="15.75" customHeight="1">
      <c r="A99" s="115">
        <v>5.0</v>
      </c>
      <c r="B99" s="115">
        <v>44.0</v>
      </c>
      <c r="C99" s="115" t="s">
        <v>276</v>
      </c>
      <c r="D99" s="115" t="s">
        <v>275</v>
      </c>
      <c r="E99" s="115" t="s">
        <v>223</v>
      </c>
      <c r="F99" s="115" t="s">
        <v>772</v>
      </c>
      <c r="G99" s="115" t="s">
        <v>773</v>
      </c>
      <c r="H99" s="115">
        <v>43.75</v>
      </c>
      <c r="K99" s="115">
        <v>6.0</v>
      </c>
      <c r="L99" s="115">
        <v>17.0</v>
      </c>
      <c r="M99" s="115" t="s">
        <v>254</v>
      </c>
      <c r="N99" s="115" t="s">
        <v>253</v>
      </c>
      <c r="O99" s="115" t="s">
        <v>223</v>
      </c>
      <c r="P99" s="115" t="s">
        <v>775</v>
      </c>
      <c r="Q99" s="115" t="s">
        <v>776</v>
      </c>
      <c r="R99" s="115">
        <v>53.6</v>
      </c>
    </row>
    <row r="100" ht="15.75" customHeight="1">
      <c r="A100" s="115">
        <v>6.0</v>
      </c>
      <c r="B100" s="115">
        <v>76.0</v>
      </c>
      <c r="C100" s="115" t="s">
        <v>495</v>
      </c>
      <c r="D100" s="115" t="s">
        <v>221</v>
      </c>
      <c r="E100" s="115" t="s">
        <v>223</v>
      </c>
      <c r="F100" s="115" t="s">
        <v>772</v>
      </c>
      <c r="G100" s="115" t="s">
        <v>773</v>
      </c>
      <c r="H100" s="115">
        <v>37.12</v>
      </c>
      <c r="K100" s="115">
        <v>7.0</v>
      </c>
      <c r="L100" s="115">
        <v>78.0</v>
      </c>
      <c r="M100" s="115" t="s">
        <v>505</v>
      </c>
      <c r="N100" s="115" t="s">
        <v>328</v>
      </c>
      <c r="O100" s="115" t="s">
        <v>223</v>
      </c>
      <c r="P100" s="115" t="s">
        <v>779</v>
      </c>
      <c r="Q100" s="115" t="s">
        <v>780</v>
      </c>
      <c r="R100" s="115">
        <v>50.2</v>
      </c>
    </row>
    <row r="101" ht="15.75" customHeight="1">
      <c r="A101" s="115">
        <v>7.0</v>
      </c>
      <c r="B101" s="115">
        <v>37.0</v>
      </c>
      <c r="C101" s="115" t="s">
        <v>258</v>
      </c>
      <c r="D101" s="115" t="s">
        <v>257</v>
      </c>
      <c r="E101" s="115" t="s">
        <v>223</v>
      </c>
      <c r="F101" s="115" t="s">
        <v>772</v>
      </c>
      <c r="G101" s="115" t="s">
        <v>773</v>
      </c>
      <c r="H101" s="115">
        <v>35.44</v>
      </c>
      <c r="K101" s="115">
        <v>8.0</v>
      </c>
      <c r="L101" s="115">
        <v>83.0</v>
      </c>
      <c r="M101" s="115" t="s">
        <v>336</v>
      </c>
      <c r="N101" s="115" t="s">
        <v>335</v>
      </c>
      <c r="O101" s="115" t="s">
        <v>223</v>
      </c>
      <c r="P101" s="115" t="s">
        <v>772</v>
      </c>
      <c r="Q101" s="115" t="s">
        <v>773</v>
      </c>
      <c r="R101" s="115">
        <v>49.6</v>
      </c>
    </row>
    <row r="102" ht="15.75" customHeight="1">
      <c r="A102" s="115">
        <v>8.0</v>
      </c>
      <c r="B102" s="115">
        <v>80.0</v>
      </c>
      <c r="C102" s="115" t="s">
        <v>132</v>
      </c>
      <c r="D102" s="115" t="s">
        <v>261</v>
      </c>
      <c r="E102" s="115" t="s">
        <v>223</v>
      </c>
      <c r="F102" s="115" t="s">
        <v>777</v>
      </c>
      <c r="G102" s="115" t="s">
        <v>778</v>
      </c>
      <c r="H102" s="115">
        <v>32.92</v>
      </c>
      <c r="K102" s="115">
        <v>9.0</v>
      </c>
      <c r="L102" s="115">
        <v>44.0</v>
      </c>
      <c r="M102" s="115" t="s">
        <v>276</v>
      </c>
      <c r="N102" s="115" t="s">
        <v>275</v>
      </c>
      <c r="O102" s="115" t="s">
        <v>223</v>
      </c>
      <c r="P102" s="115" t="s">
        <v>772</v>
      </c>
      <c r="Q102" s="115" t="s">
        <v>773</v>
      </c>
      <c r="R102" s="115">
        <v>49.4</v>
      </c>
    </row>
    <row r="103" ht="15.75" customHeight="1">
      <c r="A103" s="115">
        <v>9.0</v>
      </c>
      <c r="B103" s="115">
        <v>48.0</v>
      </c>
      <c r="C103" s="115" t="s">
        <v>298</v>
      </c>
      <c r="D103" s="115" t="s">
        <v>297</v>
      </c>
      <c r="E103" s="115" t="s">
        <v>223</v>
      </c>
      <c r="F103" s="115" t="s">
        <v>760</v>
      </c>
      <c r="G103" s="115" t="s">
        <v>781</v>
      </c>
      <c r="H103" s="115">
        <v>31.74</v>
      </c>
      <c r="K103" s="115">
        <v>10.0</v>
      </c>
      <c r="L103" s="115">
        <v>48.0</v>
      </c>
      <c r="M103" s="115" t="s">
        <v>298</v>
      </c>
      <c r="N103" s="115" t="s">
        <v>297</v>
      </c>
      <c r="O103" s="115" t="s">
        <v>223</v>
      </c>
      <c r="P103" s="115" t="s">
        <v>760</v>
      </c>
      <c r="Q103" s="115" t="s">
        <v>781</v>
      </c>
      <c r="R103" s="115">
        <v>49.2</v>
      </c>
    </row>
    <row r="104" ht="15.75" customHeight="1">
      <c r="A104" s="115">
        <v>10.0</v>
      </c>
      <c r="B104" s="115">
        <v>6.0</v>
      </c>
      <c r="C104" s="115" t="s">
        <v>533</v>
      </c>
      <c r="D104" s="115" t="s">
        <v>255</v>
      </c>
      <c r="E104" s="115" t="s">
        <v>223</v>
      </c>
      <c r="F104" s="115" t="s">
        <v>775</v>
      </c>
      <c r="G104" s="115" t="s">
        <v>776</v>
      </c>
      <c r="H104" s="115">
        <v>29.14</v>
      </c>
      <c r="K104" s="115">
        <v>11.0</v>
      </c>
      <c r="L104" s="115">
        <v>32.0</v>
      </c>
      <c r="M104" s="115" t="s">
        <v>774</v>
      </c>
      <c r="N104" s="115" t="s">
        <v>255</v>
      </c>
      <c r="O104" s="115" t="s">
        <v>223</v>
      </c>
      <c r="P104" s="115" t="s">
        <v>775</v>
      </c>
      <c r="Q104" s="115" t="s">
        <v>776</v>
      </c>
      <c r="R104" s="115">
        <v>44.6</v>
      </c>
    </row>
    <row r="105" ht="15.75" customHeight="1">
      <c r="A105" s="115">
        <v>11.0</v>
      </c>
      <c r="B105" s="115">
        <v>78.0</v>
      </c>
      <c r="C105" s="115" t="s">
        <v>505</v>
      </c>
      <c r="D105" s="115" t="s">
        <v>328</v>
      </c>
      <c r="E105" s="115" t="s">
        <v>223</v>
      </c>
      <c r="F105" s="115" t="s">
        <v>779</v>
      </c>
      <c r="G105" s="115" t="s">
        <v>780</v>
      </c>
      <c r="H105" s="115">
        <v>28.25</v>
      </c>
      <c r="K105" s="115">
        <v>12.0</v>
      </c>
      <c r="L105" s="115">
        <v>43.0</v>
      </c>
      <c r="M105" s="115" t="s">
        <v>316</v>
      </c>
      <c r="N105" s="115" t="s">
        <v>221</v>
      </c>
      <c r="O105" s="115" t="s">
        <v>223</v>
      </c>
      <c r="P105" s="115" t="s">
        <v>777</v>
      </c>
      <c r="Q105" s="115" t="s">
        <v>778</v>
      </c>
      <c r="R105" s="115">
        <v>32.4</v>
      </c>
    </row>
    <row r="106" ht="15.75" customHeight="1">
      <c r="A106" s="115">
        <v>12.0</v>
      </c>
      <c r="B106" s="115">
        <v>9.0</v>
      </c>
      <c r="C106" s="115" t="s">
        <v>289</v>
      </c>
      <c r="D106" s="115" t="s">
        <v>288</v>
      </c>
      <c r="E106" s="115" t="s">
        <v>223</v>
      </c>
      <c r="F106" s="115" t="s">
        <v>772</v>
      </c>
      <c r="G106" s="115" t="s">
        <v>773</v>
      </c>
      <c r="H106" s="115">
        <v>21.97</v>
      </c>
      <c r="K106" s="115">
        <v>13.0</v>
      </c>
      <c r="L106" s="115">
        <v>45.0</v>
      </c>
      <c r="M106" s="115" t="s">
        <v>417</v>
      </c>
      <c r="N106" s="115" t="s">
        <v>416</v>
      </c>
      <c r="O106" s="115" t="s">
        <v>223</v>
      </c>
      <c r="P106" s="115" t="s">
        <v>777</v>
      </c>
      <c r="Q106" s="115" t="s">
        <v>778</v>
      </c>
      <c r="R106" s="115">
        <v>24.2</v>
      </c>
    </row>
    <row r="107" ht="15.75" customHeight="1">
      <c r="A107" s="115">
        <v>13.0</v>
      </c>
      <c r="B107" s="115">
        <v>83.0</v>
      </c>
      <c r="C107" s="115" t="s">
        <v>336</v>
      </c>
      <c r="D107" s="115" t="s">
        <v>335</v>
      </c>
      <c r="E107" s="115" t="s">
        <v>223</v>
      </c>
      <c r="F107" s="115" t="s">
        <v>772</v>
      </c>
      <c r="G107" s="115" t="s">
        <v>773</v>
      </c>
      <c r="H107" s="115">
        <v>20.86</v>
      </c>
      <c r="K107" s="115">
        <v>14.0</v>
      </c>
      <c r="L107" s="115">
        <v>36.0</v>
      </c>
      <c r="M107" s="115" t="s">
        <v>782</v>
      </c>
      <c r="N107" s="115" t="s">
        <v>746</v>
      </c>
      <c r="O107" s="115" t="s">
        <v>223</v>
      </c>
      <c r="P107" s="115" t="s">
        <v>783</v>
      </c>
      <c r="R107" s="115">
        <v>12.8</v>
      </c>
    </row>
    <row r="108" ht="15.75" customHeight="1">
      <c r="A108" s="115">
        <v>14.0</v>
      </c>
      <c r="B108" s="115">
        <v>36.0</v>
      </c>
      <c r="C108" s="115" t="s">
        <v>782</v>
      </c>
      <c r="D108" s="115" t="s">
        <v>746</v>
      </c>
      <c r="E108" s="115" t="s">
        <v>223</v>
      </c>
      <c r="F108" s="115" t="s">
        <v>783</v>
      </c>
      <c r="G108" s="115" t="s">
        <v>784</v>
      </c>
    </row>
    <row r="109" ht="15.75" customHeight="1">
      <c r="A109" s="115">
        <v>1.0</v>
      </c>
      <c r="B109" s="115">
        <v>14.0</v>
      </c>
      <c r="C109" s="115" t="s">
        <v>293</v>
      </c>
      <c r="D109" s="115" t="s">
        <v>292</v>
      </c>
      <c r="E109" s="115" t="s">
        <v>207</v>
      </c>
      <c r="F109" s="115" t="s">
        <v>777</v>
      </c>
      <c r="G109" s="115" t="s">
        <v>778</v>
      </c>
      <c r="H109" s="115">
        <v>67.74</v>
      </c>
    </row>
    <row r="110" ht="15.75" customHeight="1">
      <c r="A110" s="115">
        <v>2.0</v>
      </c>
      <c r="B110" s="115">
        <v>72.0</v>
      </c>
      <c r="C110" s="115" t="s">
        <v>302</v>
      </c>
      <c r="D110" s="115" t="s">
        <v>200</v>
      </c>
      <c r="E110" s="115" t="s">
        <v>207</v>
      </c>
      <c r="F110" s="115" t="s">
        <v>777</v>
      </c>
      <c r="G110" s="115" t="s">
        <v>778</v>
      </c>
      <c r="H110" s="115">
        <v>53.1</v>
      </c>
      <c r="K110" s="115">
        <v>1.0</v>
      </c>
      <c r="L110" s="115">
        <v>13.0</v>
      </c>
      <c r="M110" s="115" t="s">
        <v>525</v>
      </c>
      <c r="N110" s="115" t="s">
        <v>205</v>
      </c>
      <c r="O110" s="115" t="s">
        <v>207</v>
      </c>
      <c r="P110" s="115" t="s">
        <v>775</v>
      </c>
      <c r="Q110" s="115" t="s">
        <v>776</v>
      </c>
      <c r="R110" s="115">
        <v>89.8</v>
      </c>
    </row>
    <row r="111" ht="15.75" customHeight="1">
      <c r="A111" s="115">
        <v>3.0</v>
      </c>
      <c r="B111" s="115">
        <v>92.0</v>
      </c>
      <c r="C111" s="115" t="s">
        <v>378</v>
      </c>
      <c r="D111" s="115" t="s">
        <v>377</v>
      </c>
      <c r="E111" s="115" t="s">
        <v>207</v>
      </c>
      <c r="F111" s="115" t="s">
        <v>775</v>
      </c>
      <c r="G111" s="115" t="s">
        <v>776</v>
      </c>
      <c r="H111" s="115">
        <v>43.21</v>
      </c>
      <c r="K111" s="115">
        <v>2.0</v>
      </c>
      <c r="L111" s="115">
        <v>19.0</v>
      </c>
      <c r="M111" s="115" t="s">
        <v>532</v>
      </c>
      <c r="N111" s="115" t="s">
        <v>239</v>
      </c>
      <c r="O111" s="115" t="s">
        <v>207</v>
      </c>
      <c r="P111" s="115" t="s">
        <v>775</v>
      </c>
      <c r="Q111" s="115" t="s">
        <v>776</v>
      </c>
      <c r="R111" s="115">
        <v>84.2</v>
      </c>
    </row>
    <row r="112" ht="15.75" customHeight="1">
      <c r="A112" s="115">
        <v>4.0</v>
      </c>
      <c r="B112" s="115">
        <v>13.0</v>
      </c>
      <c r="C112" s="115" t="s">
        <v>525</v>
      </c>
      <c r="D112" s="115" t="s">
        <v>205</v>
      </c>
      <c r="E112" s="115" t="s">
        <v>207</v>
      </c>
      <c r="F112" s="115" t="s">
        <v>775</v>
      </c>
      <c r="G112" s="115" t="s">
        <v>776</v>
      </c>
      <c r="H112" s="115">
        <v>39.57</v>
      </c>
      <c r="K112" s="115">
        <v>3.0</v>
      </c>
      <c r="L112" s="115">
        <v>65.0</v>
      </c>
      <c r="M112" s="115" t="s">
        <v>252</v>
      </c>
      <c r="N112" s="115" t="s">
        <v>228</v>
      </c>
      <c r="O112" s="115" t="s">
        <v>207</v>
      </c>
      <c r="P112" s="115" t="s">
        <v>775</v>
      </c>
      <c r="Q112" s="115" t="s">
        <v>776</v>
      </c>
      <c r="R112" s="115">
        <v>73.4</v>
      </c>
    </row>
    <row r="113" ht="15.75" customHeight="1">
      <c r="A113" s="115">
        <v>5.0</v>
      </c>
      <c r="B113" s="115">
        <v>11.0</v>
      </c>
      <c r="C113" s="115" t="s">
        <v>511</v>
      </c>
      <c r="D113" s="115" t="s">
        <v>268</v>
      </c>
      <c r="E113" s="115" t="s">
        <v>207</v>
      </c>
      <c r="F113" s="115" t="s">
        <v>775</v>
      </c>
      <c r="G113" s="115" t="s">
        <v>776</v>
      </c>
      <c r="H113" s="115">
        <v>36.41</v>
      </c>
      <c r="K113" s="115">
        <v>4.0</v>
      </c>
      <c r="L113" s="115">
        <v>98.0</v>
      </c>
      <c r="M113" s="115" t="s">
        <v>531</v>
      </c>
      <c r="N113" s="115" t="s">
        <v>248</v>
      </c>
      <c r="O113" s="115" t="s">
        <v>207</v>
      </c>
      <c r="P113" s="115" t="s">
        <v>775</v>
      </c>
      <c r="Q113" s="115" t="s">
        <v>776</v>
      </c>
      <c r="R113" s="115">
        <v>71.4</v>
      </c>
    </row>
    <row r="114" ht="15.75" customHeight="1">
      <c r="A114" s="115">
        <v>6.0</v>
      </c>
      <c r="B114" s="115">
        <v>4.0</v>
      </c>
      <c r="C114" s="115" t="s">
        <v>267</v>
      </c>
      <c r="D114" s="115" t="s">
        <v>513</v>
      </c>
      <c r="E114" s="115" t="s">
        <v>207</v>
      </c>
      <c r="F114" s="115" t="s">
        <v>772</v>
      </c>
      <c r="G114" s="115" t="s">
        <v>773</v>
      </c>
      <c r="H114" s="115">
        <v>34.78</v>
      </c>
      <c r="K114" s="115">
        <v>5.0</v>
      </c>
      <c r="L114" s="115">
        <v>7.0</v>
      </c>
      <c r="M114" s="115" t="s">
        <v>503</v>
      </c>
      <c r="N114" s="115" t="s">
        <v>250</v>
      </c>
      <c r="O114" s="115" t="s">
        <v>207</v>
      </c>
      <c r="P114" s="115" t="s">
        <v>772</v>
      </c>
      <c r="Q114" s="115" t="s">
        <v>773</v>
      </c>
      <c r="R114" s="115">
        <v>70.6</v>
      </c>
    </row>
    <row r="115" ht="15.75" customHeight="1">
      <c r="A115" s="115">
        <v>7.0</v>
      </c>
      <c r="B115" s="115">
        <v>7.0</v>
      </c>
      <c r="C115" s="115" t="s">
        <v>503</v>
      </c>
      <c r="D115" s="115" t="s">
        <v>250</v>
      </c>
      <c r="E115" s="115" t="s">
        <v>207</v>
      </c>
      <c r="F115" s="115" t="s">
        <v>772</v>
      </c>
      <c r="G115" s="115" t="s">
        <v>773</v>
      </c>
      <c r="H115" s="115">
        <v>30.44</v>
      </c>
      <c r="K115" s="115">
        <v>6.0</v>
      </c>
      <c r="L115" s="115">
        <v>4.0</v>
      </c>
      <c r="M115" s="115" t="s">
        <v>785</v>
      </c>
      <c r="N115" s="115"/>
      <c r="O115" s="115" t="s">
        <v>207</v>
      </c>
      <c r="P115" s="115" t="s">
        <v>772</v>
      </c>
      <c r="Q115" s="115" t="s">
        <v>773</v>
      </c>
      <c r="R115" s="115">
        <v>65.0</v>
      </c>
    </row>
    <row r="116" ht="15.75" customHeight="1">
      <c r="A116" s="115">
        <v>8.0</v>
      </c>
      <c r="B116" s="115">
        <v>27.0</v>
      </c>
      <c r="C116" s="115" t="s">
        <v>110</v>
      </c>
      <c r="D116" s="115" t="s">
        <v>222</v>
      </c>
      <c r="E116" s="115" t="s">
        <v>207</v>
      </c>
      <c r="F116" s="115" t="s">
        <v>777</v>
      </c>
      <c r="G116" s="115" t="s">
        <v>778</v>
      </c>
      <c r="H116" s="115">
        <v>23.8</v>
      </c>
      <c r="K116" s="115">
        <v>7.0</v>
      </c>
      <c r="L116" s="115">
        <v>11.0</v>
      </c>
      <c r="M116" s="115" t="s">
        <v>511</v>
      </c>
      <c r="N116" s="115" t="s">
        <v>268</v>
      </c>
      <c r="O116" s="115" t="s">
        <v>207</v>
      </c>
      <c r="P116" s="115" t="s">
        <v>775</v>
      </c>
      <c r="Q116" s="115" t="s">
        <v>776</v>
      </c>
      <c r="R116" s="115">
        <v>60.0</v>
      </c>
    </row>
    <row r="117" ht="15.75" customHeight="1">
      <c r="A117" s="115">
        <v>9.0</v>
      </c>
      <c r="B117" s="115">
        <v>19.0</v>
      </c>
      <c r="C117" s="115" t="s">
        <v>532</v>
      </c>
      <c r="D117" s="115" t="s">
        <v>239</v>
      </c>
      <c r="E117" s="115" t="s">
        <v>207</v>
      </c>
      <c r="F117" s="115" t="s">
        <v>775</v>
      </c>
      <c r="G117" s="115" t="s">
        <v>776</v>
      </c>
      <c r="H117" s="115">
        <v>22.06</v>
      </c>
    </row>
    <row r="118" ht="15.75" customHeight="1">
      <c r="A118" s="115">
        <v>10.0</v>
      </c>
      <c r="B118" s="115">
        <v>22.0</v>
      </c>
      <c r="C118" s="115" t="s">
        <v>497</v>
      </c>
      <c r="D118" s="115" t="s">
        <v>200</v>
      </c>
      <c r="E118" s="115" t="s">
        <v>207</v>
      </c>
      <c r="H118" s="115">
        <v>20.6</v>
      </c>
    </row>
    <row r="119" ht="15.75" customHeight="1">
      <c r="A119" s="115">
        <v>11.0</v>
      </c>
      <c r="B119" s="115">
        <v>34.0</v>
      </c>
      <c r="C119" s="115" t="s">
        <v>534</v>
      </c>
      <c r="D119" s="115" t="s">
        <v>259</v>
      </c>
      <c r="E119" s="115" t="s">
        <v>207</v>
      </c>
      <c r="F119" s="115" t="s">
        <v>786</v>
      </c>
      <c r="G119" s="115" t="s">
        <v>787</v>
      </c>
      <c r="H119" s="115">
        <v>18.38</v>
      </c>
    </row>
    <row r="120" ht="15.75" customHeight="1">
      <c r="A120" s="115">
        <v>12.0</v>
      </c>
      <c r="B120" s="115">
        <v>65.0</v>
      </c>
      <c r="C120" s="115" t="s">
        <v>252</v>
      </c>
      <c r="D120" s="115" t="s">
        <v>228</v>
      </c>
      <c r="E120" s="115" t="s">
        <v>207</v>
      </c>
      <c r="F120" s="115" t="s">
        <v>775</v>
      </c>
      <c r="G120" s="115" t="s">
        <v>776</v>
      </c>
      <c r="H120" s="115">
        <v>16.67</v>
      </c>
    </row>
    <row r="121" ht="15.75" customHeight="1">
      <c r="A121" s="115">
        <v>13.0</v>
      </c>
      <c r="B121" s="115">
        <v>98.0</v>
      </c>
      <c r="C121" s="115" t="s">
        <v>531</v>
      </c>
      <c r="D121" s="115" t="s">
        <v>248</v>
      </c>
      <c r="E121" s="115" t="s">
        <v>207</v>
      </c>
      <c r="F121" s="115" t="s">
        <v>775</v>
      </c>
      <c r="G121" s="115" t="s">
        <v>776</v>
      </c>
      <c r="H121" s="115">
        <v>14.99</v>
      </c>
    </row>
    <row r="122" ht="15.75" customHeight="1">
      <c r="A122" s="115">
        <v>14.0</v>
      </c>
      <c r="B122" s="115">
        <v>31.0</v>
      </c>
      <c r="C122" s="115" t="s">
        <v>334</v>
      </c>
      <c r="D122" s="115" t="s">
        <v>333</v>
      </c>
      <c r="E122" s="115" t="s">
        <v>207</v>
      </c>
      <c r="F122" s="115" t="s">
        <v>779</v>
      </c>
      <c r="G122" s="115" t="s">
        <v>780</v>
      </c>
      <c r="H122" s="115">
        <v>14.46</v>
      </c>
    </row>
    <row r="123" ht="15.75" customHeight="1">
      <c r="A123" s="115">
        <v>15.0</v>
      </c>
      <c r="B123" s="115">
        <v>96.0</v>
      </c>
      <c r="C123" s="115" t="s">
        <v>271</v>
      </c>
      <c r="D123" s="115" t="s">
        <v>270</v>
      </c>
      <c r="E123" s="115" t="s">
        <v>207</v>
      </c>
      <c r="F123" s="115" t="s">
        <v>777</v>
      </c>
      <c r="G123" s="115" t="s">
        <v>778</v>
      </c>
      <c r="H123" s="115">
        <v>11.34</v>
      </c>
    </row>
    <row r="124" ht="15.75" customHeight="1">
      <c r="A124" s="115">
        <v>16.0</v>
      </c>
      <c r="B124" s="115">
        <v>18.0</v>
      </c>
      <c r="C124" s="115" t="s">
        <v>788</v>
      </c>
      <c r="D124" s="115" t="s">
        <v>789</v>
      </c>
      <c r="E124" s="115" t="s">
        <v>207</v>
      </c>
      <c r="F124" s="115" t="s">
        <v>779</v>
      </c>
      <c r="G124" s="115" t="s">
        <v>780</v>
      </c>
      <c r="H124" s="115">
        <v>7.15</v>
      </c>
    </row>
    <row r="125" ht="15.75" customHeight="1">
      <c r="A125" s="115">
        <v>17.0</v>
      </c>
      <c r="B125" s="115">
        <v>90.0</v>
      </c>
      <c r="C125" s="115" t="s">
        <v>392</v>
      </c>
      <c r="D125" s="115" t="s">
        <v>282</v>
      </c>
      <c r="E125" s="115" t="s">
        <v>207</v>
      </c>
      <c r="F125" s="115" t="s">
        <v>779</v>
      </c>
      <c r="G125" s="115" t="s">
        <v>780</v>
      </c>
      <c r="H125" s="115">
        <v>2.87</v>
      </c>
    </row>
    <row r="126" ht="15.75" customHeight="1">
      <c r="A126" s="115">
        <v>18.0</v>
      </c>
      <c r="B126" s="115">
        <v>77.0</v>
      </c>
      <c r="C126" s="115" t="s">
        <v>790</v>
      </c>
      <c r="D126" s="115" t="s">
        <v>791</v>
      </c>
      <c r="E126" s="115" t="s">
        <v>207</v>
      </c>
      <c r="F126" s="115" t="s">
        <v>783</v>
      </c>
      <c r="G126" s="115" t="s">
        <v>784</v>
      </c>
      <c r="H126" s="115">
        <v>1.0</v>
      </c>
    </row>
    <row r="127" ht="15.75" customHeight="1">
      <c r="A127" s="115">
        <v>19.0</v>
      </c>
      <c r="B127" s="115">
        <v>24.0</v>
      </c>
      <c r="C127" s="115" t="s">
        <v>295</v>
      </c>
      <c r="D127" s="115" t="s">
        <v>388</v>
      </c>
      <c r="E127" s="115" t="s">
        <v>207</v>
      </c>
      <c r="F127" s="115" t="s">
        <v>783</v>
      </c>
      <c r="G127" s="115" t="s">
        <v>784</v>
      </c>
      <c r="H127" s="115" t="s">
        <v>512</v>
      </c>
    </row>
    <row r="128" ht="15.75" customHeight="1"/>
    <row r="129" ht="15.75" customHeight="1">
      <c r="A129" s="219" t="s">
        <v>792</v>
      </c>
      <c r="K129" s="218" t="s">
        <v>765</v>
      </c>
    </row>
    <row r="130" ht="15.75" customHeight="1">
      <c r="A130" s="115" t="s">
        <v>793</v>
      </c>
      <c r="B130" s="115" t="s">
        <v>689</v>
      </c>
      <c r="D130" s="219" t="s">
        <v>794</v>
      </c>
      <c r="G130" s="219" t="s">
        <v>795</v>
      </c>
      <c r="K130" s="218" t="s">
        <v>796</v>
      </c>
    </row>
    <row r="131" ht="15.75" customHeight="1"/>
    <row r="132" ht="15.75" customHeight="1">
      <c r="A132" s="115">
        <v>1.0</v>
      </c>
      <c r="B132" s="115">
        <v>8.0</v>
      </c>
      <c r="C132" s="115" t="s">
        <v>100</v>
      </c>
      <c r="D132" s="115" t="s">
        <v>99</v>
      </c>
      <c r="E132" s="115" t="s">
        <v>70</v>
      </c>
      <c r="F132" s="115" t="s">
        <v>772</v>
      </c>
      <c r="G132" s="115" t="s">
        <v>773</v>
      </c>
      <c r="H132" s="115">
        <v>43.63</v>
      </c>
      <c r="K132" s="115">
        <v>1.0</v>
      </c>
      <c r="L132" s="115">
        <v>33.0</v>
      </c>
      <c r="M132" s="115" t="s">
        <v>84</v>
      </c>
      <c r="N132" s="115" t="s">
        <v>83</v>
      </c>
      <c r="O132" s="115" t="s">
        <v>70</v>
      </c>
      <c r="P132" s="115" t="s">
        <v>775</v>
      </c>
      <c r="Q132" s="115" t="s">
        <v>776</v>
      </c>
      <c r="R132" s="115">
        <v>59.4</v>
      </c>
    </row>
    <row r="133" ht="15.75" customHeight="1">
      <c r="A133" s="115">
        <v>2.0</v>
      </c>
      <c r="B133" s="115">
        <v>85.0</v>
      </c>
      <c r="C133" s="115" t="s">
        <v>81</v>
      </c>
      <c r="D133" s="115" t="s">
        <v>80</v>
      </c>
      <c r="E133" s="115" t="s">
        <v>70</v>
      </c>
      <c r="F133" s="115" t="s">
        <v>777</v>
      </c>
      <c r="G133" s="115" t="s">
        <v>778</v>
      </c>
      <c r="H133" s="115">
        <v>31.43</v>
      </c>
      <c r="K133" s="115">
        <v>2.0</v>
      </c>
      <c r="L133" s="115">
        <v>50.0</v>
      </c>
      <c r="M133" s="115" t="s">
        <v>475</v>
      </c>
      <c r="N133" s="115" t="s">
        <v>156</v>
      </c>
      <c r="O133" s="115" t="s">
        <v>70</v>
      </c>
      <c r="P133" s="115" t="s">
        <v>779</v>
      </c>
      <c r="Q133" s="115" t="s">
        <v>780</v>
      </c>
      <c r="R133" s="115">
        <v>49.6</v>
      </c>
    </row>
    <row r="134" ht="15.75" customHeight="1">
      <c r="A134" s="115">
        <v>3.0</v>
      </c>
      <c r="B134" s="115">
        <v>28.0</v>
      </c>
      <c r="C134" s="115" t="s">
        <v>98</v>
      </c>
      <c r="D134" s="115" t="s">
        <v>44</v>
      </c>
      <c r="E134" s="115" t="s">
        <v>70</v>
      </c>
      <c r="F134" s="115" t="s">
        <v>772</v>
      </c>
      <c r="G134" s="115" t="s">
        <v>773</v>
      </c>
      <c r="H134" s="115">
        <v>31.1</v>
      </c>
      <c r="I134" s="115"/>
      <c r="K134" s="115">
        <v>3.0</v>
      </c>
      <c r="L134" s="115">
        <v>10.0</v>
      </c>
      <c r="M134" s="115" t="s">
        <v>91</v>
      </c>
      <c r="N134" s="115" t="s">
        <v>90</v>
      </c>
      <c r="O134" s="115" t="s">
        <v>70</v>
      </c>
      <c r="P134" s="115" t="s">
        <v>775</v>
      </c>
      <c r="Q134" s="115" t="s">
        <v>776</v>
      </c>
      <c r="R134" s="115">
        <v>49.0</v>
      </c>
    </row>
    <row r="135" ht="15.75" customHeight="1">
      <c r="A135" s="115">
        <v>4.0</v>
      </c>
      <c r="B135" s="115">
        <v>50.0</v>
      </c>
      <c r="C135" s="115" t="s">
        <v>475</v>
      </c>
      <c r="D135" s="115" t="s">
        <v>156</v>
      </c>
      <c r="E135" s="115" t="s">
        <v>70</v>
      </c>
      <c r="F135" s="115" t="s">
        <v>779</v>
      </c>
      <c r="G135" s="115" t="s">
        <v>780</v>
      </c>
      <c r="H135" s="115">
        <v>24.35</v>
      </c>
      <c r="K135" s="115">
        <v>4.0</v>
      </c>
      <c r="L135" s="115">
        <v>28.0</v>
      </c>
      <c r="M135" s="115" t="s">
        <v>98</v>
      </c>
      <c r="N135" s="115" t="s">
        <v>44</v>
      </c>
      <c r="O135" s="115" t="s">
        <v>70</v>
      </c>
      <c r="P135" s="115" t="s">
        <v>772</v>
      </c>
      <c r="Q135" s="115" t="s">
        <v>773</v>
      </c>
      <c r="R135" s="115">
        <v>47.2</v>
      </c>
    </row>
    <row r="136" ht="15.75" customHeight="1">
      <c r="A136" s="115">
        <v>5.0</v>
      </c>
      <c r="B136" s="115">
        <v>42.0</v>
      </c>
      <c r="C136" s="115" t="s">
        <v>797</v>
      </c>
      <c r="D136" s="115" t="s">
        <v>798</v>
      </c>
      <c r="E136" s="115" t="s">
        <v>70</v>
      </c>
      <c r="F136" s="115" t="s">
        <v>779</v>
      </c>
      <c r="G136" s="115" t="s">
        <v>780</v>
      </c>
      <c r="H136" s="115">
        <v>19.23</v>
      </c>
      <c r="K136" s="115">
        <v>5.0</v>
      </c>
      <c r="L136" s="115">
        <v>85.0</v>
      </c>
      <c r="M136" s="115" t="s">
        <v>81</v>
      </c>
      <c r="N136" s="115" t="s">
        <v>80</v>
      </c>
      <c r="O136" s="115" t="s">
        <v>70</v>
      </c>
      <c r="P136" s="115" t="s">
        <v>777</v>
      </c>
      <c r="Q136" s="115" t="s">
        <v>778</v>
      </c>
      <c r="R136" s="115">
        <v>42.6</v>
      </c>
    </row>
    <row r="137" ht="15.75" customHeight="1">
      <c r="A137" s="115">
        <v>6.0</v>
      </c>
      <c r="B137" s="115">
        <v>38.0</v>
      </c>
      <c r="C137" s="115" t="s">
        <v>145</v>
      </c>
      <c r="D137" s="115" t="s">
        <v>144</v>
      </c>
      <c r="E137" s="115" t="s">
        <v>70</v>
      </c>
      <c r="F137" s="115" t="s">
        <v>772</v>
      </c>
      <c r="G137" s="115" t="s">
        <v>773</v>
      </c>
      <c r="H137" s="115">
        <v>11.11</v>
      </c>
      <c r="I137" s="115"/>
      <c r="K137" s="115">
        <v>6.0</v>
      </c>
      <c r="L137" s="115">
        <v>38.0</v>
      </c>
      <c r="M137" s="115" t="s">
        <v>145</v>
      </c>
      <c r="N137" s="115" t="s">
        <v>144</v>
      </c>
      <c r="O137" s="115" t="s">
        <v>70</v>
      </c>
      <c r="P137" s="115" t="s">
        <v>772</v>
      </c>
      <c r="Q137" s="115" t="s">
        <v>773</v>
      </c>
      <c r="R137" s="115">
        <v>42.4</v>
      </c>
    </row>
    <row r="138" ht="15.75" customHeight="1">
      <c r="A138" s="115">
        <v>7.0</v>
      </c>
      <c r="B138" s="115">
        <v>10.0</v>
      </c>
      <c r="C138" s="115" t="s">
        <v>91</v>
      </c>
      <c r="D138" s="115" t="s">
        <v>90</v>
      </c>
      <c r="E138" s="115" t="s">
        <v>70</v>
      </c>
      <c r="F138" s="115" t="s">
        <v>775</v>
      </c>
      <c r="G138" s="115" t="s">
        <v>776</v>
      </c>
      <c r="H138" s="115">
        <v>7.81</v>
      </c>
      <c r="K138" s="115">
        <v>7.0</v>
      </c>
      <c r="L138" s="115">
        <v>8.0</v>
      </c>
      <c r="M138" s="115" t="s">
        <v>100</v>
      </c>
      <c r="N138" s="115" t="s">
        <v>99</v>
      </c>
      <c r="O138" s="115" t="s">
        <v>70</v>
      </c>
      <c r="P138" s="115" t="s">
        <v>772</v>
      </c>
      <c r="Q138" s="115" t="s">
        <v>773</v>
      </c>
      <c r="R138" s="115">
        <v>40.2</v>
      </c>
    </row>
    <row r="139" ht="15.75" customHeight="1">
      <c r="A139" s="115">
        <v>8.0</v>
      </c>
      <c r="B139" s="115">
        <v>33.0</v>
      </c>
      <c r="C139" s="115" t="s">
        <v>84</v>
      </c>
      <c r="D139" s="115" t="s">
        <v>83</v>
      </c>
      <c r="E139" s="115" t="s">
        <v>70</v>
      </c>
      <c r="F139" s="115" t="s">
        <v>775</v>
      </c>
      <c r="G139" s="115" t="s">
        <v>776</v>
      </c>
      <c r="H139" s="115">
        <v>7.79</v>
      </c>
      <c r="K139" s="115">
        <v>8.0</v>
      </c>
      <c r="L139" s="115">
        <v>42.0</v>
      </c>
      <c r="M139" s="115" t="s">
        <v>797</v>
      </c>
      <c r="N139" s="115" t="s">
        <v>798</v>
      </c>
      <c r="O139" s="115" t="s">
        <v>70</v>
      </c>
      <c r="P139" s="115" t="s">
        <v>779</v>
      </c>
      <c r="Q139" s="115" t="s">
        <v>780</v>
      </c>
      <c r="R139" s="115">
        <v>40.0</v>
      </c>
    </row>
    <row r="140" ht="15.75" customHeight="1">
      <c r="A140" s="115">
        <v>9.0</v>
      </c>
      <c r="B140" s="115">
        <v>25.0</v>
      </c>
      <c r="C140" s="115" t="s">
        <v>135</v>
      </c>
      <c r="D140" s="115" t="s">
        <v>134</v>
      </c>
      <c r="E140" s="115" t="s">
        <v>70</v>
      </c>
      <c r="F140" s="115" t="s">
        <v>783</v>
      </c>
      <c r="G140" s="115" t="s">
        <v>799</v>
      </c>
      <c r="H140" s="115">
        <v>0.69</v>
      </c>
      <c r="K140" s="115">
        <v>9.0</v>
      </c>
      <c r="L140" s="115">
        <v>25.0</v>
      </c>
      <c r="M140" s="115" t="s">
        <v>135</v>
      </c>
      <c r="N140" s="115" t="s">
        <v>134</v>
      </c>
      <c r="O140" s="115" t="s">
        <v>70</v>
      </c>
      <c r="P140" s="115" t="s">
        <v>783</v>
      </c>
      <c r="Q140" s="115" t="s">
        <v>799</v>
      </c>
      <c r="R140" s="115">
        <v>35.0</v>
      </c>
    </row>
    <row r="141" ht="15.75" customHeight="1">
      <c r="A141" s="115">
        <v>1.0</v>
      </c>
      <c r="B141" s="115">
        <v>26.0</v>
      </c>
      <c r="C141" s="115" t="s">
        <v>110</v>
      </c>
      <c r="D141" s="115" t="s">
        <v>109</v>
      </c>
      <c r="E141" s="115" t="s">
        <v>50</v>
      </c>
      <c r="F141" s="115" t="s">
        <v>777</v>
      </c>
      <c r="G141" s="115" t="s">
        <v>778</v>
      </c>
      <c r="H141" s="115">
        <v>65.4</v>
      </c>
      <c r="I141" s="115"/>
    </row>
    <row r="142" ht="15.75" customHeight="1">
      <c r="A142" s="115">
        <v>2.0</v>
      </c>
      <c r="B142" s="115">
        <v>99.0</v>
      </c>
      <c r="C142" s="115" t="s">
        <v>112</v>
      </c>
      <c r="D142" s="115" t="s">
        <v>111</v>
      </c>
      <c r="E142" s="115" t="s">
        <v>50</v>
      </c>
      <c r="F142" s="115" t="s">
        <v>775</v>
      </c>
      <c r="G142" s="115" t="s">
        <v>776</v>
      </c>
      <c r="H142" s="115">
        <v>56.29</v>
      </c>
    </row>
    <row r="143" ht="15.75" customHeight="1">
      <c r="A143" s="115">
        <v>3.0</v>
      </c>
      <c r="B143" s="115">
        <v>59.0</v>
      </c>
      <c r="C143" s="115" t="s">
        <v>78</v>
      </c>
      <c r="D143" s="115" t="s">
        <v>77</v>
      </c>
      <c r="E143" s="115" t="s">
        <v>50</v>
      </c>
      <c r="F143" s="115" t="s">
        <v>775</v>
      </c>
      <c r="G143" s="115" t="s">
        <v>776</v>
      </c>
      <c r="H143" s="115">
        <v>54.59</v>
      </c>
      <c r="K143" s="115">
        <v>1.0</v>
      </c>
      <c r="L143" s="115">
        <v>20.0</v>
      </c>
      <c r="M143" s="115" t="s">
        <v>469</v>
      </c>
      <c r="N143" s="115" t="s">
        <v>51</v>
      </c>
      <c r="O143" s="115" t="s">
        <v>50</v>
      </c>
      <c r="P143" s="115" t="s">
        <v>775</v>
      </c>
      <c r="Q143" s="115" t="s">
        <v>776</v>
      </c>
      <c r="R143" s="115">
        <v>77.6</v>
      </c>
    </row>
    <row r="144" ht="15.75" customHeight="1">
      <c r="A144" s="115">
        <v>4.0</v>
      </c>
      <c r="B144" s="115">
        <v>87.0</v>
      </c>
      <c r="C144" s="115" t="s">
        <v>86</v>
      </c>
      <c r="D144" s="115" t="s">
        <v>85</v>
      </c>
      <c r="E144" s="115" t="s">
        <v>50</v>
      </c>
      <c r="F144" s="115" t="s">
        <v>777</v>
      </c>
      <c r="G144" s="115" t="s">
        <v>778</v>
      </c>
      <c r="H144" s="115">
        <v>52.17</v>
      </c>
      <c r="I144" s="115"/>
      <c r="K144" s="115">
        <v>2.0</v>
      </c>
      <c r="L144" s="115">
        <v>94.0</v>
      </c>
      <c r="M144" s="115" t="s">
        <v>63</v>
      </c>
      <c r="N144" s="115" t="s">
        <v>62</v>
      </c>
      <c r="O144" s="115" t="s">
        <v>50</v>
      </c>
      <c r="P144" s="115" t="s">
        <v>775</v>
      </c>
      <c r="Q144" s="115" t="s">
        <v>776</v>
      </c>
      <c r="R144" s="115">
        <v>75.8</v>
      </c>
    </row>
    <row r="145" ht="15.75" customHeight="1">
      <c r="A145" s="115">
        <v>5.0</v>
      </c>
      <c r="B145" s="115">
        <v>20.0</v>
      </c>
      <c r="C145" s="115" t="s">
        <v>469</v>
      </c>
      <c r="D145" s="115" t="s">
        <v>51</v>
      </c>
      <c r="E145" s="115" t="s">
        <v>50</v>
      </c>
      <c r="F145" s="115" t="s">
        <v>775</v>
      </c>
      <c r="G145" s="115" t="s">
        <v>800</v>
      </c>
      <c r="H145" s="115">
        <v>41.78</v>
      </c>
      <c r="K145" s="115">
        <v>3.0</v>
      </c>
      <c r="L145" s="115">
        <v>79.0</v>
      </c>
      <c r="M145" s="115" t="s">
        <v>132</v>
      </c>
      <c r="N145" s="115" t="s">
        <v>131</v>
      </c>
      <c r="O145" s="115" t="s">
        <v>50</v>
      </c>
      <c r="P145" s="115" t="s">
        <v>777</v>
      </c>
      <c r="Q145" s="115" t="s">
        <v>778</v>
      </c>
      <c r="R145" s="115">
        <v>72.4</v>
      </c>
    </row>
    <row r="146" ht="15.75" customHeight="1">
      <c r="A146" s="115">
        <v>6.0</v>
      </c>
      <c r="B146" s="115">
        <v>79.0</v>
      </c>
      <c r="C146" s="115" t="s">
        <v>132</v>
      </c>
      <c r="D146" s="115" t="s">
        <v>131</v>
      </c>
      <c r="E146" s="115" t="s">
        <v>50</v>
      </c>
      <c r="F146" s="115" t="s">
        <v>777</v>
      </c>
      <c r="G146" s="115" t="s">
        <v>778</v>
      </c>
      <c r="H146" s="115">
        <v>33.14</v>
      </c>
      <c r="I146" s="115"/>
      <c r="K146" s="115">
        <v>4.0</v>
      </c>
      <c r="L146" s="115">
        <v>59.0</v>
      </c>
      <c r="M146" s="115" t="s">
        <v>78</v>
      </c>
      <c r="N146" s="115" t="s">
        <v>77</v>
      </c>
      <c r="O146" s="115" t="s">
        <v>50</v>
      </c>
      <c r="P146" s="115" t="s">
        <v>775</v>
      </c>
      <c r="Q146" s="115" t="s">
        <v>776</v>
      </c>
      <c r="R146" s="115">
        <v>60.4</v>
      </c>
    </row>
    <row r="147" ht="15.75" customHeight="1">
      <c r="A147" s="115">
        <v>7.0</v>
      </c>
      <c r="B147" s="115">
        <v>21.0</v>
      </c>
      <c r="C147" s="115" t="s">
        <v>164</v>
      </c>
      <c r="D147" s="115" t="s">
        <v>801</v>
      </c>
      <c r="E147" s="115" t="s">
        <v>50</v>
      </c>
      <c r="F147" s="115" t="s">
        <v>772</v>
      </c>
      <c r="G147" s="115" t="s">
        <v>773</v>
      </c>
      <c r="H147" s="115">
        <v>32.86</v>
      </c>
      <c r="I147" s="115"/>
      <c r="K147" s="115">
        <v>5.0</v>
      </c>
      <c r="L147" s="115">
        <v>89.0</v>
      </c>
      <c r="M147" s="115" t="s">
        <v>72</v>
      </c>
      <c r="N147" s="115" t="s">
        <v>71</v>
      </c>
      <c r="O147" s="115" t="s">
        <v>50</v>
      </c>
      <c r="P147" s="115" t="s">
        <v>777</v>
      </c>
      <c r="Q147" s="115" t="s">
        <v>778</v>
      </c>
      <c r="R147" s="115">
        <v>60.2</v>
      </c>
    </row>
    <row r="148" ht="15.75" customHeight="1">
      <c r="A148" s="115">
        <v>8.0</v>
      </c>
      <c r="B148" s="115">
        <v>89.0</v>
      </c>
      <c r="C148" s="115" t="s">
        <v>72</v>
      </c>
      <c r="D148" s="115" t="s">
        <v>71</v>
      </c>
      <c r="E148" s="115" t="s">
        <v>50</v>
      </c>
      <c r="F148" s="115" t="s">
        <v>777</v>
      </c>
      <c r="G148" s="115" t="s">
        <v>778</v>
      </c>
      <c r="H148" s="115">
        <v>26.37</v>
      </c>
      <c r="I148" s="115"/>
      <c r="K148" s="115">
        <v>6.0</v>
      </c>
      <c r="L148" s="115">
        <v>95.0</v>
      </c>
      <c r="M148" s="115" t="s">
        <v>118</v>
      </c>
      <c r="N148" s="115" t="s">
        <v>117</v>
      </c>
      <c r="O148" s="115" t="s">
        <v>50</v>
      </c>
      <c r="P148" s="115" t="s">
        <v>777</v>
      </c>
      <c r="Q148" s="115" t="s">
        <v>778</v>
      </c>
      <c r="R148" s="115">
        <v>55.8</v>
      </c>
    </row>
    <row r="149" ht="15.75" customHeight="1">
      <c r="A149" s="115">
        <v>9.0</v>
      </c>
      <c r="B149" s="115">
        <v>95.0</v>
      </c>
      <c r="C149" s="115" t="s">
        <v>118</v>
      </c>
      <c r="D149" s="115" t="s">
        <v>117</v>
      </c>
      <c r="E149" s="115" t="s">
        <v>50</v>
      </c>
      <c r="F149" s="115" t="s">
        <v>777</v>
      </c>
      <c r="G149" s="115" t="s">
        <v>778</v>
      </c>
      <c r="H149" s="115">
        <v>18.35</v>
      </c>
      <c r="I149" s="115"/>
      <c r="K149" s="115">
        <v>7.0</v>
      </c>
      <c r="L149" s="115">
        <v>99.0</v>
      </c>
      <c r="M149" s="115" t="s">
        <v>112</v>
      </c>
      <c r="N149" s="115" t="s">
        <v>111</v>
      </c>
      <c r="O149" s="115" t="s">
        <v>50</v>
      </c>
      <c r="P149" s="115" t="s">
        <v>775</v>
      </c>
      <c r="Q149" s="115" t="s">
        <v>776</v>
      </c>
      <c r="R149" s="115">
        <v>48.0</v>
      </c>
    </row>
    <row r="150" ht="15.75" customHeight="1">
      <c r="A150" s="115">
        <v>10.0</v>
      </c>
      <c r="B150" s="115">
        <v>16.0</v>
      </c>
      <c r="C150" s="115" t="s">
        <v>802</v>
      </c>
      <c r="D150" s="115" t="s">
        <v>803</v>
      </c>
      <c r="E150" s="115" t="s">
        <v>50</v>
      </c>
      <c r="F150" s="115" t="s">
        <v>775</v>
      </c>
      <c r="G150" s="115" t="s">
        <v>800</v>
      </c>
      <c r="H150" s="115">
        <v>14.87</v>
      </c>
      <c r="K150" s="115">
        <v>8.0</v>
      </c>
      <c r="L150" s="115">
        <v>86.0</v>
      </c>
      <c r="M150" s="115" t="s">
        <v>75</v>
      </c>
      <c r="N150" s="115" t="s">
        <v>74</v>
      </c>
      <c r="O150" s="115" t="s">
        <v>50</v>
      </c>
      <c r="P150" s="115" t="s">
        <v>772</v>
      </c>
      <c r="Q150" s="115" t="s">
        <v>773</v>
      </c>
      <c r="R150" s="115">
        <v>43.4</v>
      </c>
    </row>
    <row r="151" ht="15.75" customHeight="1">
      <c r="A151" s="115">
        <v>11.0</v>
      </c>
      <c r="B151" s="115">
        <v>86.0</v>
      </c>
      <c r="C151" s="115" t="s">
        <v>75</v>
      </c>
      <c r="D151" s="115" t="s">
        <v>74</v>
      </c>
      <c r="E151" s="115" t="s">
        <v>50</v>
      </c>
      <c r="F151" s="115" t="s">
        <v>772</v>
      </c>
      <c r="G151" s="115" t="s">
        <v>773</v>
      </c>
      <c r="H151" s="115">
        <v>11.88</v>
      </c>
      <c r="I151" s="115"/>
      <c r="K151" s="115">
        <v>9.0</v>
      </c>
      <c r="L151" s="115">
        <v>87.0</v>
      </c>
      <c r="M151" s="115" t="s">
        <v>86</v>
      </c>
      <c r="N151" s="115" t="s">
        <v>85</v>
      </c>
      <c r="O151" s="115" t="s">
        <v>50</v>
      </c>
      <c r="P151" s="115" t="s">
        <v>777</v>
      </c>
      <c r="Q151" s="115" t="s">
        <v>778</v>
      </c>
      <c r="R151" s="115">
        <v>38.6</v>
      </c>
    </row>
    <row r="152" ht="15.75" customHeight="1">
      <c r="A152" s="115">
        <v>12.0</v>
      </c>
      <c r="B152" s="115">
        <v>94.0</v>
      </c>
      <c r="C152" s="115" t="s">
        <v>63</v>
      </c>
      <c r="D152" s="115" t="s">
        <v>62</v>
      </c>
      <c r="E152" s="115" t="s">
        <v>50</v>
      </c>
      <c r="F152" s="115" t="s">
        <v>775</v>
      </c>
      <c r="G152" s="115" t="s">
        <v>800</v>
      </c>
      <c r="H152" s="115">
        <v>3.06</v>
      </c>
      <c r="K152" s="115">
        <v>10.0</v>
      </c>
      <c r="L152" s="115">
        <v>26.0</v>
      </c>
      <c r="M152" s="115" t="s">
        <v>110</v>
      </c>
      <c r="N152" s="115" t="s">
        <v>109</v>
      </c>
      <c r="O152" s="115" t="s">
        <v>50</v>
      </c>
      <c r="P152" s="115" t="s">
        <v>777</v>
      </c>
      <c r="Q152" s="115" t="s">
        <v>778</v>
      </c>
      <c r="R152" s="115">
        <v>38.4</v>
      </c>
    </row>
    <row r="153" ht="15.75" customHeight="1">
      <c r="A153" s="115">
        <v>13.0</v>
      </c>
      <c r="B153" s="115">
        <v>81.0</v>
      </c>
      <c r="C153" s="115" t="s">
        <v>123</v>
      </c>
      <c r="D153" s="115" t="s">
        <v>122</v>
      </c>
      <c r="E153" s="115" t="s">
        <v>50</v>
      </c>
      <c r="F153" s="115" t="s">
        <v>783</v>
      </c>
      <c r="G153" s="115" t="s">
        <v>784</v>
      </c>
      <c r="I153" s="115" t="s">
        <v>804</v>
      </c>
      <c r="K153" s="115">
        <v>11.0</v>
      </c>
      <c r="L153" s="115">
        <v>21.0</v>
      </c>
      <c r="M153" s="115" t="s">
        <v>164</v>
      </c>
      <c r="N153" s="115" t="s">
        <v>801</v>
      </c>
      <c r="O153" s="115" t="s">
        <v>50</v>
      </c>
      <c r="P153" s="115" t="s">
        <v>772</v>
      </c>
      <c r="Q153" s="115" t="s">
        <v>773</v>
      </c>
      <c r="R153" s="115">
        <v>37.6</v>
      </c>
    </row>
    <row r="154" ht="15.75" customHeight="1">
      <c r="A154" s="219">
        <v>14.0</v>
      </c>
      <c r="B154" s="219">
        <v>84.0</v>
      </c>
      <c r="C154" s="219" t="s">
        <v>120</v>
      </c>
      <c r="D154" s="219" t="s">
        <v>119</v>
      </c>
      <c r="E154" s="219" t="s">
        <v>50</v>
      </c>
      <c r="F154" s="219" t="s">
        <v>783</v>
      </c>
      <c r="G154" s="219" t="s">
        <v>784</v>
      </c>
      <c r="H154" s="219" t="s">
        <v>512</v>
      </c>
      <c r="K154" s="115">
        <v>12.0</v>
      </c>
      <c r="L154" s="115">
        <v>84.0</v>
      </c>
      <c r="M154" s="115" t="s">
        <v>120</v>
      </c>
      <c r="N154" s="115" t="s">
        <v>119</v>
      </c>
      <c r="O154" s="115" t="s">
        <v>50</v>
      </c>
      <c r="P154" s="115" t="s">
        <v>783</v>
      </c>
      <c r="Q154" s="115" t="s">
        <v>799</v>
      </c>
      <c r="R154" s="115">
        <v>36.2</v>
      </c>
    </row>
    <row r="155" ht="15.75" customHeight="1">
      <c r="K155" s="115">
        <v>13.0</v>
      </c>
      <c r="L155" s="115">
        <v>81.0</v>
      </c>
      <c r="M155" s="115" t="s">
        <v>123</v>
      </c>
      <c r="N155" s="115" t="s">
        <v>122</v>
      </c>
      <c r="O155" s="115" t="s">
        <v>50</v>
      </c>
      <c r="P155" s="115" t="s">
        <v>783</v>
      </c>
      <c r="Q155" s="115" t="s">
        <v>799</v>
      </c>
      <c r="R155" s="115">
        <v>28.8</v>
      </c>
    </row>
    <row r="156" ht="15.75" customHeight="1">
      <c r="K156" s="115">
        <v>14.0</v>
      </c>
      <c r="L156" s="115">
        <v>16.0</v>
      </c>
      <c r="M156" s="115" t="s">
        <v>802</v>
      </c>
      <c r="N156" s="115" t="s">
        <v>803</v>
      </c>
      <c r="O156" s="115" t="s">
        <v>50</v>
      </c>
      <c r="P156" s="115" t="s">
        <v>775</v>
      </c>
      <c r="Q156" s="115" t="s">
        <v>776</v>
      </c>
      <c r="R156" s="115">
        <v>27.0</v>
      </c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3:A4"/>
    <mergeCell ref="B3:B4"/>
    <mergeCell ref="C3:C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O35:O36"/>
    <mergeCell ref="P35:P36"/>
    <mergeCell ref="Q35:Q36"/>
    <mergeCell ref="R35:R36"/>
    <mergeCell ref="Q3:Q4"/>
    <mergeCell ref="R3:R4"/>
    <mergeCell ref="S3:S4"/>
    <mergeCell ref="L34:S34"/>
    <mergeCell ref="L35:L36"/>
    <mergeCell ref="M35:M36"/>
    <mergeCell ref="N35:N36"/>
    <mergeCell ref="S35:S36"/>
  </mergeCells>
  <drawing r:id="rId1"/>
</worksheet>
</file>